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C:\Users\BETO\Downloads\Publicaciones\"/>
    </mc:Choice>
  </mc:AlternateContent>
  <xr:revisionPtr revIDLastSave="0" documentId="8_{579DF310-6C28-4CF5-AE58-89E9EE89E9BF}" xr6:coauthVersionLast="47" xr6:coauthVersionMax="47" xr10:uidLastSave="{00000000-0000-0000-0000-000000000000}"/>
  <bookViews>
    <workbookView xWindow="-120" yWindow="-120" windowWidth="38640" windowHeight="21240" activeTab="1" xr2:uid="{00000000-000D-0000-FFFF-FFFF00000000}"/>
  </bookViews>
  <sheets>
    <sheet name="GE" sheetId="9" r:id="rId1"/>
    <sheet name="CA" sheetId="10" r:id="rId2"/>
    <sheet name="OP" sheetId="8" r:id="rId3"/>
    <sheet name="CC" sheetId="7" r:id="rId4"/>
    <sheet name="OA" sheetId="4" r:id="rId5"/>
    <sheet name="RA" sheetId="6" r:id="rId6"/>
    <sheet name="DA" sheetId="11" r:id="rId7"/>
    <sheet name="RF" sheetId="13" r:id="rId8"/>
    <sheet name="GJ" sheetId="14" r:id="rId9"/>
    <sheet name="TH" sheetId="15" r:id="rId10"/>
    <sheet name="GD" sheetId="16" r:id="rId11"/>
    <sheet name="BS" sheetId="17" r:id="rId12"/>
    <sheet name="GR" sheetId="18" r:id="rId13"/>
    <sheet name="PI" sheetId="19" r:id="rId14"/>
    <sheet name="ES" sheetId="20" r:id="rId15"/>
    <sheet name="TI" sheetId="22" r:id="rId16"/>
    <sheet name="SGSST" sheetId="21" r:id="rId17"/>
    <sheet name="Formulas Gestión" sheetId="2" state="hidden" r:id="rId18"/>
    <sheet name="Formulas Corrupción" sheetId="5" state="hidden" r:id="rId19"/>
    <sheet name="SIGNIFICADOS" sheetId="3" state="hidden" r:id="rId20"/>
  </sheets>
  <definedNames>
    <definedName name="_xlnm.Print_Area" localSheetId="11">BS!$A$1:$BH$45</definedName>
    <definedName name="_xlnm.Print_Area" localSheetId="1">CA!$A$1:$BH$45</definedName>
    <definedName name="_xlnm.Print_Area" localSheetId="3">CC!$A$1:$BH$43</definedName>
    <definedName name="_xlnm.Print_Area" localSheetId="6">DA!$A$1:$BH$45</definedName>
    <definedName name="_xlnm.Print_Area" localSheetId="14">ES!$A$1:$BH$45</definedName>
    <definedName name="_xlnm.Print_Area" localSheetId="10">GD!$A$1:$BH$45</definedName>
    <definedName name="_xlnm.Print_Area" localSheetId="0">GE!$A$1:$BH$45</definedName>
    <definedName name="_xlnm.Print_Area" localSheetId="8">GJ!$A$1:$BH$45</definedName>
    <definedName name="_xlnm.Print_Area" localSheetId="12">GR!$A$1:$BH$45</definedName>
    <definedName name="_xlnm.Print_Area" localSheetId="4">OA!$A$1:$BH$45</definedName>
    <definedName name="_xlnm.Print_Area" localSheetId="2">OP!$A$1:$BH$43</definedName>
    <definedName name="_xlnm.Print_Area" localSheetId="13">PI!$A$1:$BH$45</definedName>
    <definedName name="_xlnm.Print_Area" localSheetId="5">RA!$A$1:$BH$46</definedName>
    <definedName name="_xlnm.Print_Area" localSheetId="7">RF!$A$1:$BH$45</definedName>
    <definedName name="_xlnm.Print_Area" localSheetId="16">SGSST!$A$1:$BH$45</definedName>
    <definedName name="_xlnm.Print_Area" localSheetId="9">TH!$A$1:$BH$45</definedName>
    <definedName name="_xlnm.Print_Area" localSheetId="15">TI!$A$1:$BH$45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8" i="6" l="1"/>
  <c r="AS18" i="6"/>
  <c r="AQ18" i="6"/>
  <c r="AO18" i="6"/>
  <c r="AM18" i="6"/>
  <c r="AK18" i="6"/>
  <c r="AI18" i="6"/>
  <c r="AV18" i="6" l="1"/>
  <c r="AW18" i="6" s="1"/>
  <c r="AU14" i="6"/>
  <c r="AS14" i="6"/>
  <c r="AQ14" i="6"/>
  <c r="AO14" i="6"/>
  <c r="AV14" i="6" s="1"/>
  <c r="AW14" i="6" s="1"/>
  <c r="AM14" i="6"/>
  <c r="AK14" i="6"/>
  <c r="AI14" i="6"/>
  <c r="AU42" i="22" l="1"/>
  <c r="AS42" i="22"/>
  <c r="AQ42" i="22"/>
  <c r="AO42" i="22"/>
  <c r="AM42" i="22"/>
  <c r="AK42" i="22"/>
  <c r="AI42" i="22"/>
  <c r="AU41" i="22"/>
  <c r="AS41" i="22"/>
  <c r="AQ41" i="22"/>
  <c r="AO41" i="22"/>
  <c r="AM41" i="22"/>
  <c r="AK41" i="22"/>
  <c r="AI41" i="22"/>
  <c r="AU40" i="22"/>
  <c r="AS40" i="22"/>
  <c r="AQ40" i="22"/>
  <c r="AO40" i="22"/>
  <c r="AM40" i="22"/>
  <c r="AK40" i="22"/>
  <c r="AI40" i="22"/>
  <c r="AC40" i="22"/>
  <c r="AD40" i="22" s="1"/>
  <c r="BA40" i="22" s="1"/>
  <c r="H40" i="22"/>
  <c r="I40" i="22" s="1"/>
  <c r="AU39" i="22"/>
  <c r="AS39" i="22"/>
  <c r="AQ39" i="22"/>
  <c r="AO39" i="22"/>
  <c r="AM39" i="22"/>
  <c r="AK39" i="22"/>
  <c r="AI39" i="22"/>
  <c r="AU38" i="22"/>
  <c r="AS38" i="22"/>
  <c r="AQ38" i="22"/>
  <c r="AO38" i="22"/>
  <c r="AM38" i="22"/>
  <c r="AK38" i="22"/>
  <c r="AI38" i="22"/>
  <c r="AU37" i="22"/>
  <c r="AS37" i="22"/>
  <c r="AQ37" i="22"/>
  <c r="AO37" i="22"/>
  <c r="AM37" i="22"/>
  <c r="AK37" i="22"/>
  <c r="AI37" i="22"/>
  <c r="AC37" i="22"/>
  <c r="AD37" i="22" s="1"/>
  <c r="H37" i="22"/>
  <c r="I37" i="22" s="1"/>
  <c r="AU36" i="22"/>
  <c r="AS36" i="22"/>
  <c r="AQ36" i="22"/>
  <c r="AO36" i="22"/>
  <c r="AM36" i="22"/>
  <c r="AK36" i="22"/>
  <c r="AI36" i="22"/>
  <c r="AU35" i="22"/>
  <c r="AS35" i="22"/>
  <c r="AQ35" i="22"/>
  <c r="AO35" i="22"/>
  <c r="AM35" i="22"/>
  <c r="AK35" i="22"/>
  <c r="AI35" i="22"/>
  <c r="AU34" i="22"/>
  <c r="AS34" i="22"/>
  <c r="AQ34" i="22"/>
  <c r="AO34" i="22"/>
  <c r="AM34" i="22"/>
  <c r="AK34" i="22"/>
  <c r="AI34" i="22"/>
  <c r="AC34" i="22"/>
  <c r="AD34" i="22" s="1"/>
  <c r="BA34" i="22" s="1"/>
  <c r="H34" i="22"/>
  <c r="I34" i="22" s="1"/>
  <c r="AU33" i="22"/>
  <c r="AS33" i="22"/>
  <c r="AQ33" i="22"/>
  <c r="AO33" i="22"/>
  <c r="AM33" i="22"/>
  <c r="AK33" i="22"/>
  <c r="AI33" i="22"/>
  <c r="AU32" i="22"/>
  <c r="AV32" i="22" s="1"/>
  <c r="AW32" i="22" s="1"/>
  <c r="AS32" i="22"/>
  <c r="AQ32" i="22"/>
  <c r="AO32" i="22"/>
  <c r="AM32" i="22"/>
  <c r="AK32" i="22"/>
  <c r="AI32" i="22"/>
  <c r="AU31" i="22"/>
  <c r="AS31" i="22"/>
  <c r="AQ31" i="22"/>
  <c r="AO31" i="22"/>
  <c r="AM31" i="22"/>
  <c r="AK31" i="22"/>
  <c r="AI31" i="22"/>
  <c r="AC31" i="22"/>
  <c r="AD31" i="22" s="1"/>
  <c r="H31" i="22"/>
  <c r="I31" i="22" s="1"/>
  <c r="AU30" i="22"/>
  <c r="AS30" i="22"/>
  <c r="AQ30" i="22"/>
  <c r="AO30" i="22"/>
  <c r="AM30" i="22"/>
  <c r="AK30" i="22"/>
  <c r="AI30" i="22"/>
  <c r="AU29" i="22"/>
  <c r="AS29" i="22"/>
  <c r="AQ29" i="22"/>
  <c r="AO29" i="22"/>
  <c r="AM29" i="22"/>
  <c r="AK29" i="22"/>
  <c r="AI29" i="22"/>
  <c r="AU28" i="22"/>
  <c r="AS28" i="22"/>
  <c r="AQ28" i="22"/>
  <c r="AO28" i="22"/>
  <c r="AM28" i="22"/>
  <c r="AK28" i="22"/>
  <c r="AI28" i="22"/>
  <c r="AC28" i="22"/>
  <c r="AD28" i="22" s="1"/>
  <c r="BA28" i="22" s="1"/>
  <c r="H28" i="22"/>
  <c r="I28" i="22" s="1"/>
  <c r="AU27" i="22"/>
  <c r="AS27" i="22"/>
  <c r="AQ27" i="22"/>
  <c r="AO27" i="22"/>
  <c r="AM27" i="22"/>
  <c r="AK27" i="22"/>
  <c r="AI27" i="22"/>
  <c r="AU26" i="22"/>
  <c r="AS26" i="22"/>
  <c r="AQ26" i="22"/>
  <c r="AO26" i="22"/>
  <c r="AM26" i="22"/>
  <c r="AK26" i="22"/>
  <c r="AI26" i="22"/>
  <c r="AU25" i="22"/>
  <c r="AS25" i="22"/>
  <c r="AQ25" i="22"/>
  <c r="AO25" i="22"/>
  <c r="AM25" i="22"/>
  <c r="AK25" i="22"/>
  <c r="AI25" i="22"/>
  <c r="AC25" i="22"/>
  <c r="AD25" i="22" s="1"/>
  <c r="H25" i="22"/>
  <c r="I25" i="22" s="1"/>
  <c r="AU24" i="22"/>
  <c r="AS24" i="22"/>
  <c r="AQ24" i="22"/>
  <c r="AO24" i="22"/>
  <c r="AM24" i="22"/>
  <c r="AK24" i="22"/>
  <c r="AI24" i="22"/>
  <c r="AU23" i="22"/>
  <c r="AS23" i="22"/>
  <c r="AQ23" i="22"/>
  <c r="AO23" i="22"/>
  <c r="AM23" i="22"/>
  <c r="AK23" i="22"/>
  <c r="AI23" i="22"/>
  <c r="AU22" i="22"/>
  <c r="AS22" i="22"/>
  <c r="AQ22" i="22"/>
  <c r="AO22" i="22"/>
  <c r="AM22" i="22"/>
  <c r="AK22" i="22"/>
  <c r="AI22" i="22"/>
  <c r="AC22" i="22"/>
  <c r="AD22" i="22" s="1"/>
  <c r="BA22" i="22" s="1"/>
  <c r="H22" i="22"/>
  <c r="I22" i="22" s="1"/>
  <c r="AU21" i="22"/>
  <c r="AS21" i="22"/>
  <c r="AQ21" i="22"/>
  <c r="AO21" i="22"/>
  <c r="AM21" i="22"/>
  <c r="AK21" i="22"/>
  <c r="AI21" i="22"/>
  <c r="AU20" i="22"/>
  <c r="AS20" i="22"/>
  <c r="AQ20" i="22"/>
  <c r="AO20" i="22"/>
  <c r="AM20" i="22"/>
  <c r="AK20" i="22"/>
  <c r="AI20" i="22"/>
  <c r="AU19" i="22"/>
  <c r="AS19" i="22"/>
  <c r="AQ19" i="22"/>
  <c r="AO19" i="22"/>
  <c r="AM19" i="22"/>
  <c r="AK19" i="22"/>
  <c r="AI19" i="22"/>
  <c r="AC19" i="22"/>
  <c r="AD19" i="22" s="1"/>
  <c r="H19" i="22"/>
  <c r="I19" i="22" s="1"/>
  <c r="AU18" i="22"/>
  <c r="AS18" i="22"/>
  <c r="AQ18" i="22"/>
  <c r="AO18" i="22"/>
  <c r="AM18" i="22"/>
  <c r="AK18" i="22"/>
  <c r="AI18" i="22"/>
  <c r="AU17" i="22"/>
  <c r="AS17" i="22"/>
  <c r="AQ17" i="22"/>
  <c r="AO17" i="22"/>
  <c r="AM17" i="22"/>
  <c r="AK17" i="22"/>
  <c r="AI17" i="22"/>
  <c r="AU16" i="22"/>
  <c r="AS16" i="22"/>
  <c r="AQ16" i="22"/>
  <c r="AO16" i="22"/>
  <c r="AM16" i="22"/>
  <c r="AK16" i="22"/>
  <c r="AI16" i="22"/>
  <c r="AC16" i="22"/>
  <c r="AD16" i="22" s="1"/>
  <c r="BA16" i="22" s="1"/>
  <c r="H16" i="22"/>
  <c r="I16" i="22" s="1"/>
  <c r="AU15" i="22"/>
  <c r="AS15" i="22"/>
  <c r="AQ15" i="22"/>
  <c r="AO15" i="22"/>
  <c r="AM15" i="22"/>
  <c r="AK15" i="22"/>
  <c r="AI15" i="22"/>
  <c r="AU14" i="22"/>
  <c r="AS14" i="22"/>
  <c r="AQ14" i="22"/>
  <c r="AO14" i="22"/>
  <c r="AM14" i="22"/>
  <c r="AK14" i="22"/>
  <c r="AI14" i="22"/>
  <c r="AU13" i="22"/>
  <c r="AS13" i="22"/>
  <c r="AQ13" i="22"/>
  <c r="AO13" i="22"/>
  <c r="AM13" i="22"/>
  <c r="AK13" i="22"/>
  <c r="AI13" i="22"/>
  <c r="AC13" i="22"/>
  <c r="AD13" i="22" s="1"/>
  <c r="BA13" i="22" s="1"/>
  <c r="H13" i="22"/>
  <c r="I13" i="22" s="1"/>
  <c r="AU42" i="21"/>
  <c r="AS42" i="21"/>
  <c r="AQ42" i="21"/>
  <c r="AO42" i="21"/>
  <c r="AM42" i="21"/>
  <c r="AK42" i="21"/>
  <c r="AI42" i="21"/>
  <c r="AU41" i="21"/>
  <c r="AS41" i="21"/>
  <c r="AQ41" i="21"/>
  <c r="AO41" i="21"/>
  <c r="AM41" i="21"/>
  <c r="AK41" i="21"/>
  <c r="AI41" i="21"/>
  <c r="AU40" i="21"/>
  <c r="AS40" i="21"/>
  <c r="AQ40" i="21"/>
  <c r="AO40" i="21"/>
  <c r="AM40" i="21"/>
  <c r="AK40" i="21"/>
  <c r="AI40" i="21"/>
  <c r="AC40" i="21"/>
  <c r="AD40" i="21" s="1"/>
  <c r="BA40" i="21" s="1"/>
  <c r="H40" i="21"/>
  <c r="I40" i="21" s="1"/>
  <c r="AU39" i="21"/>
  <c r="AS39" i="21"/>
  <c r="AQ39" i="21"/>
  <c r="AO39" i="21"/>
  <c r="AM39" i="21"/>
  <c r="AK39" i="21"/>
  <c r="AI39" i="21"/>
  <c r="AU38" i="21"/>
  <c r="AS38" i="21"/>
  <c r="AQ38" i="21"/>
  <c r="AO38" i="21"/>
  <c r="AM38" i="21"/>
  <c r="AK38" i="21"/>
  <c r="AI38" i="21"/>
  <c r="AU37" i="21"/>
  <c r="AS37" i="21"/>
  <c r="AQ37" i="21"/>
  <c r="AO37" i="21"/>
  <c r="AM37" i="21"/>
  <c r="AK37" i="21"/>
  <c r="AI37" i="21"/>
  <c r="AC37" i="21"/>
  <c r="AD37" i="21" s="1"/>
  <c r="H37" i="21"/>
  <c r="I37" i="21" s="1"/>
  <c r="AU36" i="21"/>
  <c r="AS36" i="21"/>
  <c r="AQ36" i="21"/>
  <c r="AO36" i="21"/>
  <c r="AM36" i="21"/>
  <c r="AK36" i="21"/>
  <c r="AI36" i="21"/>
  <c r="AU35" i="21"/>
  <c r="AS35" i="21"/>
  <c r="AQ35" i="21"/>
  <c r="AO35" i="21"/>
  <c r="AM35" i="21"/>
  <c r="AK35" i="21"/>
  <c r="AI35" i="21"/>
  <c r="AU34" i="21"/>
  <c r="AS34" i="21"/>
  <c r="AQ34" i="21"/>
  <c r="AO34" i="21"/>
  <c r="AM34" i="21"/>
  <c r="AK34" i="21"/>
  <c r="AI34" i="21"/>
  <c r="AC34" i="21"/>
  <c r="AD34" i="21" s="1"/>
  <c r="BA34" i="21" s="1"/>
  <c r="H34" i="21"/>
  <c r="I34" i="21" s="1"/>
  <c r="AU33" i="21"/>
  <c r="AS33" i="21"/>
  <c r="AQ33" i="21"/>
  <c r="AO33" i="21"/>
  <c r="AM33" i="21"/>
  <c r="AK33" i="21"/>
  <c r="AI33" i="21"/>
  <c r="AU32" i="21"/>
  <c r="AS32" i="21"/>
  <c r="AQ32" i="21"/>
  <c r="AO32" i="21"/>
  <c r="AM32" i="21"/>
  <c r="AK32" i="21"/>
  <c r="AI32" i="21"/>
  <c r="AU31" i="21"/>
  <c r="AS31" i="21"/>
  <c r="AQ31" i="21"/>
  <c r="AO31" i="21"/>
  <c r="AM31" i="21"/>
  <c r="AK31" i="21"/>
  <c r="AI31" i="21"/>
  <c r="AC31" i="21"/>
  <c r="AD31" i="21" s="1"/>
  <c r="I31" i="21"/>
  <c r="H31" i="21"/>
  <c r="AU30" i="21"/>
  <c r="AS30" i="21"/>
  <c r="AQ30" i="21"/>
  <c r="AO30" i="21"/>
  <c r="AM30" i="21"/>
  <c r="AK30" i="21"/>
  <c r="AI30" i="21"/>
  <c r="AU29" i="21"/>
  <c r="AS29" i="21"/>
  <c r="AQ29" i="21"/>
  <c r="AO29" i="21"/>
  <c r="AM29" i="21"/>
  <c r="AK29" i="21"/>
  <c r="AI29" i="21"/>
  <c r="AU28" i="21"/>
  <c r="AS28" i="21"/>
  <c r="AQ28" i="21"/>
  <c r="AO28" i="21"/>
  <c r="AM28" i="21"/>
  <c r="AK28" i="21"/>
  <c r="AI28" i="21"/>
  <c r="AC28" i="21"/>
  <c r="AD28" i="21" s="1"/>
  <c r="BA28" i="21" s="1"/>
  <c r="H28" i="21"/>
  <c r="I28" i="21" s="1"/>
  <c r="AU27" i="21"/>
  <c r="AS27" i="21"/>
  <c r="AQ27" i="21"/>
  <c r="AO27" i="21"/>
  <c r="AM27" i="21"/>
  <c r="AK27" i="21"/>
  <c r="AI27" i="21"/>
  <c r="AU26" i="21"/>
  <c r="AS26" i="21"/>
  <c r="AQ26" i="21"/>
  <c r="AO26" i="21"/>
  <c r="AM26" i="21"/>
  <c r="AK26" i="21"/>
  <c r="AI26" i="21"/>
  <c r="AU25" i="21"/>
  <c r="AS25" i="21"/>
  <c r="AQ25" i="21"/>
  <c r="AO25" i="21"/>
  <c r="AM25" i="21"/>
  <c r="AK25" i="21"/>
  <c r="AI25" i="21"/>
  <c r="AD25" i="21"/>
  <c r="AC25" i="21"/>
  <c r="H25" i="21"/>
  <c r="I25" i="21" s="1"/>
  <c r="AU24" i="21"/>
  <c r="AS24" i="21"/>
  <c r="AQ24" i="21"/>
  <c r="AO24" i="21"/>
  <c r="AM24" i="21"/>
  <c r="AK24" i="21"/>
  <c r="AI24" i="21"/>
  <c r="AU23" i="21"/>
  <c r="AS23" i="21"/>
  <c r="AQ23" i="21"/>
  <c r="AO23" i="21"/>
  <c r="AM23" i="21"/>
  <c r="AK23" i="21"/>
  <c r="AI23" i="21"/>
  <c r="AU22" i="21"/>
  <c r="AS22" i="21"/>
  <c r="AQ22" i="21"/>
  <c r="AO22" i="21"/>
  <c r="AM22" i="21"/>
  <c r="AK22" i="21"/>
  <c r="AI22" i="21"/>
  <c r="AC22" i="21"/>
  <c r="AD22" i="21" s="1"/>
  <c r="BA22" i="21" s="1"/>
  <c r="H22" i="21"/>
  <c r="I22" i="21" s="1"/>
  <c r="AU21" i="21"/>
  <c r="AS21" i="21"/>
  <c r="AQ21" i="21"/>
  <c r="AO21" i="21"/>
  <c r="AM21" i="21"/>
  <c r="AK21" i="21"/>
  <c r="AI21" i="21"/>
  <c r="AU20" i="21"/>
  <c r="AS20" i="21"/>
  <c r="AQ20" i="21"/>
  <c r="AO20" i="21"/>
  <c r="AM20" i="21"/>
  <c r="AK20" i="21"/>
  <c r="AI20" i="21"/>
  <c r="AU19" i="21"/>
  <c r="AS19" i="21"/>
  <c r="AQ19" i="21"/>
  <c r="AO19" i="21"/>
  <c r="AM19" i="21"/>
  <c r="AK19" i="21"/>
  <c r="AI19" i="21"/>
  <c r="AC19" i="21"/>
  <c r="AD19" i="21" s="1"/>
  <c r="I19" i="21"/>
  <c r="H19" i="21"/>
  <c r="AU18" i="21"/>
  <c r="AS18" i="21"/>
  <c r="AQ18" i="21"/>
  <c r="AO18" i="21"/>
  <c r="AM18" i="21"/>
  <c r="AK18" i="21"/>
  <c r="AI18" i="21"/>
  <c r="AU17" i="21"/>
  <c r="AS17" i="21"/>
  <c r="AQ17" i="21"/>
  <c r="AO17" i="21"/>
  <c r="AM17" i="21"/>
  <c r="AK17" i="21"/>
  <c r="AI17" i="21"/>
  <c r="AU16" i="21"/>
  <c r="AS16" i="21"/>
  <c r="AQ16" i="21"/>
  <c r="AO16" i="21"/>
  <c r="AM16" i="21"/>
  <c r="AK16" i="21"/>
  <c r="AI16" i="21"/>
  <c r="AC16" i="21"/>
  <c r="AD16" i="21" s="1"/>
  <c r="BA16" i="21" s="1"/>
  <c r="H16" i="21"/>
  <c r="I16" i="21" s="1"/>
  <c r="AU15" i="21"/>
  <c r="AS15" i="21"/>
  <c r="AQ15" i="21"/>
  <c r="AO15" i="21"/>
  <c r="AM15" i="21"/>
  <c r="AK15" i="21"/>
  <c r="AI15" i="21"/>
  <c r="AU14" i="21"/>
  <c r="AS14" i="21"/>
  <c r="AQ14" i="21"/>
  <c r="AO14" i="21"/>
  <c r="AM14" i="21"/>
  <c r="AK14" i="21"/>
  <c r="AI14" i="21"/>
  <c r="AU13" i="21"/>
  <c r="AS13" i="21"/>
  <c r="AQ13" i="21"/>
  <c r="AO13" i="21"/>
  <c r="AM13" i="21"/>
  <c r="AK13" i="21"/>
  <c r="AI13" i="21"/>
  <c r="AC13" i="21"/>
  <c r="AD13" i="21" s="1"/>
  <c r="H13" i="21"/>
  <c r="I13" i="21" s="1"/>
  <c r="AU42" i="20"/>
  <c r="AS42" i="20"/>
  <c r="AQ42" i="20"/>
  <c r="AO42" i="20"/>
  <c r="AM42" i="20"/>
  <c r="AK42" i="20"/>
  <c r="AI42" i="20"/>
  <c r="AU41" i="20"/>
  <c r="AS41" i="20"/>
  <c r="AQ41" i="20"/>
  <c r="AO41" i="20"/>
  <c r="AM41" i="20"/>
  <c r="AK41" i="20"/>
  <c r="AI41" i="20"/>
  <c r="AU40" i="20"/>
  <c r="AS40" i="20"/>
  <c r="AQ40" i="20"/>
  <c r="AO40" i="20"/>
  <c r="AM40" i="20"/>
  <c r="AK40" i="20"/>
  <c r="AI40" i="20"/>
  <c r="AC40" i="20"/>
  <c r="AD40" i="20" s="1"/>
  <c r="H40" i="20"/>
  <c r="I40" i="20" s="1"/>
  <c r="AU39" i="20"/>
  <c r="AS39" i="20"/>
  <c r="AQ39" i="20"/>
  <c r="AO39" i="20"/>
  <c r="AM39" i="20"/>
  <c r="AK39" i="20"/>
  <c r="AI39" i="20"/>
  <c r="AU38" i="20"/>
  <c r="AS38" i="20"/>
  <c r="AQ38" i="20"/>
  <c r="AO38" i="20"/>
  <c r="AM38" i="20"/>
  <c r="AK38" i="20"/>
  <c r="AI38" i="20"/>
  <c r="AU37" i="20"/>
  <c r="AS37" i="20"/>
  <c r="AQ37" i="20"/>
  <c r="AO37" i="20"/>
  <c r="AM37" i="20"/>
  <c r="AK37" i="20"/>
  <c r="AI37" i="20"/>
  <c r="AC37" i="20"/>
  <c r="AD37" i="20" s="1"/>
  <c r="BA37" i="20" s="1"/>
  <c r="H37" i="20"/>
  <c r="AU36" i="20"/>
  <c r="AS36" i="20"/>
  <c r="AQ36" i="20"/>
  <c r="AO36" i="20"/>
  <c r="AM36" i="20"/>
  <c r="AK36" i="20"/>
  <c r="AI36" i="20"/>
  <c r="AU35" i="20"/>
  <c r="AS35" i="20"/>
  <c r="AQ35" i="20"/>
  <c r="AO35" i="20"/>
  <c r="AM35" i="20"/>
  <c r="AK35" i="20"/>
  <c r="AI35" i="20"/>
  <c r="AU34" i="20"/>
  <c r="AS34" i="20"/>
  <c r="AQ34" i="20"/>
  <c r="AO34" i="20"/>
  <c r="AM34" i="20"/>
  <c r="AK34" i="20"/>
  <c r="AI34" i="20"/>
  <c r="AC34" i="20"/>
  <c r="AD34" i="20" s="1"/>
  <c r="H34" i="20"/>
  <c r="I34" i="20" s="1"/>
  <c r="AU33" i="20"/>
  <c r="AS33" i="20"/>
  <c r="AQ33" i="20"/>
  <c r="AO33" i="20"/>
  <c r="AM33" i="20"/>
  <c r="AK33" i="20"/>
  <c r="AI33" i="20"/>
  <c r="AU32" i="20"/>
  <c r="AS32" i="20"/>
  <c r="AQ32" i="20"/>
  <c r="AO32" i="20"/>
  <c r="AM32" i="20"/>
  <c r="AK32" i="20"/>
  <c r="AI32" i="20"/>
  <c r="AU31" i="20"/>
  <c r="AS31" i="20"/>
  <c r="AQ31" i="20"/>
  <c r="AO31" i="20"/>
  <c r="AM31" i="20"/>
  <c r="AK31" i="20"/>
  <c r="AI31" i="20"/>
  <c r="AC31" i="20"/>
  <c r="AD31" i="20" s="1"/>
  <c r="BA31" i="20" s="1"/>
  <c r="H31" i="20"/>
  <c r="AU30" i="20"/>
  <c r="AS30" i="20"/>
  <c r="AQ30" i="20"/>
  <c r="AO30" i="20"/>
  <c r="AM30" i="20"/>
  <c r="AK30" i="20"/>
  <c r="AI30" i="20"/>
  <c r="AU29" i="20"/>
  <c r="AS29" i="20"/>
  <c r="AQ29" i="20"/>
  <c r="AO29" i="20"/>
  <c r="AM29" i="20"/>
  <c r="AK29" i="20"/>
  <c r="AI29" i="20"/>
  <c r="AU28" i="20"/>
  <c r="AS28" i="20"/>
  <c r="AQ28" i="20"/>
  <c r="AO28" i="20"/>
  <c r="AM28" i="20"/>
  <c r="AK28" i="20"/>
  <c r="AI28" i="20"/>
  <c r="AC28" i="20"/>
  <c r="AD28" i="20" s="1"/>
  <c r="H28" i="20"/>
  <c r="I28" i="20" s="1"/>
  <c r="AU27" i="20"/>
  <c r="AS27" i="20"/>
  <c r="AQ27" i="20"/>
  <c r="AO27" i="20"/>
  <c r="AM27" i="20"/>
  <c r="AK27" i="20"/>
  <c r="AI27" i="20"/>
  <c r="AU26" i="20"/>
  <c r="AS26" i="20"/>
  <c r="AQ26" i="20"/>
  <c r="AO26" i="20"/>
  <c r="AM26" i="20"/>
  <c r="AK26" i="20"/>
  <c r="AI26" i="20"/>
  <c r="AU25" i="20"/>
  <c r="AS25" i="20"/>
  <c r="AQ25" i="20"/>
  <c r="AO25" i="20"/>
  <c r="AM25" i="20"/>
  <c r="AK25" i="20"/>
  <c r="AI25" i="20"/>
  <c r="AC25" i="20"/>
  <c r="AD25" i="20" s="1"/>
  <c r="BA25" i="20" s="1"/>
  <c r="H25" i="20"/>
  <c r="AU24" i="20"/>
  <c r="AS24" i="20"/>
  <c r="AQ24" i="20"/>
  <c r="AO24" i="20"/>
  <c r="AM24" i="20"/>
  <c r="AK24" i="20"/>
  <c r="AI24" i="20"/>
  <c r="AU23" i="20"/>
  <c r="AS23" i="20"/>
  <c r="AQ23" i="20"/>
  <c r="AO23" i="20"/>
  <c r="AM23" i="20"/>
  <c r="AK23" i="20"/>
  <c r="AI23" i="20"/>
  <c r="AU22" i="20"/>
  <c r="AS22" i="20"/>
  <c r="AQ22" i="20"/>
  <c r="AO22" i="20"/>
  <c r="AM22" i="20"/>
  <c r="AK22" i="20"/>
  <c r="AI22" i="20"/>
  <c r="AC22" i="20"/>
  <c r="AD22" i="20" s="1"/>
  <c r="H22" i="20"/>
  <c r="I22" i="20" s="1"/>
  <c r="AU21" i="20"/>
  <c r="AS21" i="20"/>
  <c r="AQ21" i="20"/>
  <c r="AO21" i="20"/>
  <c r="AM21" i="20"/>
  <c r="AK21" i="20"/>
  <c r="AI21" i="20"/>
  <c r="AU20" i="20"/>
  <c r="AS20" i="20"/>
  <c r="AQ20" i="20"/>
  <c r="AO20" i="20"/>
  <c r="AM20" i="20"/>
  <c r="AK20" i="20"/>
  <c r="AI20" i="20"/>
  <c r="AU19" i="20"/>
  <c r="AS19" i="20"/>
  <c r="AQ19" i="20"/>
  <c r="AO19" i="20"/>
  <c r="AM19" i="20"/>
  <c r="AK19" i="20"/>
  <c r="AI19" i="20"/>
  <c r="AC19" i="20"/>
  <c r="AD19" i="20" s="1"/>
  <c r="BA19" i="20" s="1"/>
  <c r="H19" i="20"/>
  <c r="AU18" i="20"/>
  <c r="AS18" i="20"/>
  <c r="AQ18" i="20"/>
  <c r="AO18" i="20"/>
  <c r="AM18" i="20"/>
  <c r="AK18" i="20"/>
  <c r="AI18" i="20"/>
  <c r="AU17" i="20"/>
  <c r="AS17" i="20"/>
  <c r="AQ17" i="20"/>
  <c r="AO17" i="20"/>
  <c r="AM17" i="20"/>
  <c r="AK17" i="20"/>
  <c r="AI17" i="20"/>
  <c r="AU16" i="20"/>
  <c r="AS16" i="20"/>
  <c r="AQ16" i="20"/>
  <c r="AO16" i="20"/>
  <c r="AM16" i="20"/>
  <c r="AK16" i="20"/>
  <c r="AI16" i="20"/>
  <c r="AC16" i="20"/>
  <c r="AD16" i="20" s="1"/>
  <c r="H16" i="20"/>
  <c r="I16" i="20" s="1"/>
  <c r="AU15" i="20"/>
  <c r="AS15" i="20"/>
  <c r="AQ15" i="20"/>
  <c r="AO15" i="20"/>
  <c r="AM15" i="20"/>
  <c r="AK15" i="20"/>
  <c r="AI15" i="20"/>
  <c r="AU14" i="20"/>
  <c r="AS14" i="20"/>
  <c r="AQ14" i="20"/>
  <c r="AO14" i="20"/>
  <c r="AM14" i="20"/>
  <c r="AK14" i="20"/>
  <c r="AI14" i="20"/>
  <c r="AU13" i="20"/>
  <c r="AS13" i="20"/>
  <c r="AQ13" i="20"/>
  <c r="AO13" i="20"/>
  <c r="AM13" i="20"/>
  <c r="AK13" i="20"/>
  <c r="AI13" i="20"/>
  <c r="AC13" i="20"/>
  <c r="AD13" i="20" s="1"/>
  <c r="BA13" i="20" s="1"/>
  <c r="H13" i="20"/>
  <c r="AS17" i="19"/>
  <c r="AQ17" i="19"/>
  <c r="AO17" i="19"/>
  <c r="AM17" i="19"/>
  <c r="AK17" i="19"/>
  <c r="AI17" i="19"/>
  <c r="AS16" i="19"/>
  <c r="AQ16" i="19"/>
  <c r="AO16" i="19"/>
  <c r="AM16" i="19"/>
  <c r="AK16" i="19"/>
  <c r="AI16" i="19"/>
  <c r="AU42" i="19"/>
  <c r="AS42" i="19"/>
  <c r="AQ42" i="19"/>
  <c r="AO42" i="19"/>
  <c r="AM42" i="19"/>
  <c r="AK42" i="19"/>
  <c r="AI42" i="19"/>
  <c r="AU41" i="19"/>
  <c r="AS41" i="19"/>
  <c r="AQ41" i="19"/>
  <c r="AO41" i="19"/>
  <c r="AM41" i="19"/>
  <c r="AK41" i="19"/>
  <c r="AI41" i="19"/>
  <c r="AU40" i="19"/>
  <c r="AS40" i="19"/>
  <c r="AQ40" i="19"/>
  <c r="AO40" i="19"/>
  <c r="AM40" i="19"/>
  <c r="AK40" i="19"/>
  <c r="AI40" i="19"/>
  <c r="AC40" i="19"/>
  <c r="AD40" i="19" s="1"/>
  <c r="BA40" i="19" s="1"/>
  <c r="H40" i="19"/>
  <c r="I40" i="19" s="1"/>
  <c r="AU39" i="19"/>
  <c r="AS39" i="19"/>
  <c r="AQ39" i="19"/>
  <c r="AO39" i="19"/>
  <c r="AM39" i="19"/>
  <c r="AK39" i="19"/>
  <c r="AI39" i="19"/>
  <c r="AU38" i="19"/>
  <c r="AS38" i="19"/>
  <c r="AQ38" i="19"/>
  <c r="AO38" i="19"/>
  <c r="AM38" i="19"/>
  <c r="AK38" i="19"/>
  <c r="AI38" i="19"/>
  <c r="AU37" i="19"/>
  <c r="AS37" i="19"/>
  <c r="AQ37" i="19"/>
  <c r="AO37" i="19"/>
  <c r="AM37" i="19"/>
  <c r="AK37" i="19"/>
  <c r="AI37" i="19"/>
  <c r="AC37" i="19"/>
  <c r="AD37" i="19" s="1"/>
  <c r="BA37" i="19" s="1"/>
  <c r="H37" i="19"/>
  <c r="AU36" i="19"/>
  <c r="AS36" i="19"/>
  <c r="AQ36" i="19"/>
  <c r="AO36" i="19"/>
  <c r="AM36" i="19"/>
  <c r="AK36" i="19"/>
  <c r="AI36" i="19"/>
  <c r="AU35" i="19"/>
  <c r="AS35" i="19"/>
  <c r="AQ35" i="19"/>
  <c r="AO35" i="19"/>
  <c r="AM35" i="19"/>
  <c r="AK35" i="19"/>
  <c r="AI35" i="19"/>
  <c r="AU34" i="19"/>
  <c r="AS34" i="19"/>
  <c r="AQ34" i="19"/>
  <c r="AO34" i="19"/>
  <c r="AM34" i="19"/>
  <c r="AK34" i="19"/>
  <c r="AI34" i="19"/>
  <c r="AC34" i="19"/>
  <c r="AD34" i="19" s="1"/>
  <c r="H34" i="19"/>
  <c r="I34" i="19" s="1"/>
  <c r="AU33" i="19"/>
  <c r="AS33" i="19"/>
  <c r="AQ33" i="19"/>
  <c r="AO33" i="19"/>
  <c r="AM33" i="19"/>
  <c r="AK33" i="19"/>
  <c r="AI33" i="19"/>
  <c r="AU32" i="19"/>
  <c r="AS32" i="19"/>
  <c r="AQ32" i="19"/>
  <c r="AO32" i="19"/>
  <c r="AM32" i="19"/>
  <c r="AK32" i="19"/>
  <c r="AI32" i="19"/>
  <c r="AU31" i="19"/>
  <c r="AS31" i="19"/>
  <c r="AQ31" i="19"/>
  <c r="AO31" i="19"/>
  <c r="AM31" i="19"/>
  <c r="AK31" i="19"/>
  <c r="AI31" i="19"/>
  <c r="AC31" i="19"/>
  <c r="AD31" i="19" s="1"/>
  <c r="BA31" i="19" s="1"/>
  <c r="H31" i="19"/>
  <c r="AU30" i="19"/>
  <c r="AS30" i="19"/>
  <c r="AQ30" i="19"/>
  <c r="AO30" i="19"/>
  <c r="AM30" i="19"/>
  <c r="AK30" i="19"/>
  <c r="AI30" i="19"/>
  <c r="AU29" i="19"/>
  <c r="AS29" i="19"/>
  <c r="AQ29" i="19"/>
  <c r="AO29" i="19"/>
  <c r="AM29" i="19"/>
  <c r="AK29" i="19"/>
  <c r="AI29" i="19"/>
  <c r="AU28" i="19"/>
  <c r="AS28" i="19"/>
  <c r="AQ28" i="19"/>
  <c r="AO28" i="19"/>
  <c r="AM28" i="19"/>
  <c r="AK28" i="19"/>
  <c r="AI28" i="19"/>
  <c r="AC28" i="19"/>
  <c r="AD28" i="19" s="1"/>
  <c r="H28" i="19"/>
  <c r="I28" i="19" s="1"/>
  <c r="AU27" i="19"/>
  <c r="AS27" i="19"/>
  <c r="AQ27" i="19"/>
  <c r="AO27" i="19"/>
  <c r="AM27" i="19"/>
  <c r="AK27" i="19"/>
  <c r="AI27" i="19"/>
  <c r="AU26" i="19"/>
  <c r="AS26" i="19"/>
  <c r="AQ26" i="19"/>
  <c r="AO26" i="19"/>
  <c r="AM26" i="19"/>
  <c r="AK26" i="19"/>
  <c r="AI26" i="19"/>
  <c r="AU25" i="19"/>
  <c r="AS25" i="19"/>
  <c r="AQ25" i="19"/>
  <c r="AO25" i="19"/>
  <c r="AM25" i="19"/>
  <c r="AK25" i="19"/>
  <c r="AI25" i="19"/>
  <c r="AC25" i="19"/>
  <c r="AD25" i="19" s="1"/>
  <c r="BA25" i="19" s="1"/>
  <c r="H25" i="19"/>
  <c r="AU24" i="19"/>
  <c r="AS24" i="19"/>
  <c r="AQ24" i="19"/>
  <c r="AO24" i="19"/>
  <c r="AM24" i="19"/>
  <c r="AK24" i="19"/>
  <c r="AI24" i="19"/>
  <c r="AU23" i="19"/>
  <c r="AS23" i="19"/>
  <c r="AQ23" i="19"/>
  <c r="AO23" i="19"/>
  <c r="AM23" i="19"/>
  <c r="AK23" i="19"/>
  <c r="AI23" i="19"/>
  <c r="AU22" i="19"/>
  <c r="AS22" i="19"/>
  <c r="AQ22" i="19"/>
  <c r="AO22" i="19"/>
  <c r="AM22" i="19"/>
  <c r="AK22" i="19"/>
  <c r="AI22" i="19"/>
  <c r="AC22" i="19"/>
  <c r="AD22" i="19" s="1"/>
  <c r="H22" i="19"/>
  <c r="I22" i="19" s="1"/>
  <c r="AU21" i="19"/>
  <c r="AS21" i="19"/>
  <c r="AQ21" i="19"/>
  <c r="AO21" i="19"/>
  <c r="AM21" i="19"/>
  <c r="AK21" i="19"/>
  <c r="AI21" i="19"/>
  <c r="AU20" i="19"/>
  <c r="AS20" i="19"/>
  <c r="AQ20" i="19"/>
  <c r="AO20" i="19"/>
  <c r="AM20" i="19"/>
  <c r="AK20" i="19"/>
  <c r="AI20" i="19"/>
  <c r="AU19" i="19"/>
  <c r="AS19" i="19"/>
  <c r="AQ19" i="19"/>
  <c r="AO19" i="19"/>
  <c r="AM19" i="19"/>
  <c r="AK19" i="19"/>
  <c r="AI19" i="19"/>
  <c r="AC19" i="19"/>
  <c r="AD19" i="19" s="1"/>
  <c r="BA19" i="19" s="1"/>
  <c r="H19" i="19"/>
  <c r="I19" i="19" s="1"/>
  <c r="AU18" i="19"/>
  <c r="AS18" i="19"/>
  <c r="AQ18" i="19"/>
  <c r="AO18" i="19"/>
  <c r="AM18" i="19"/>
  <c r="AK18" i="19"/>
  <c r="AI18" i="19"/>
  <c r="AU17" i="19"/>
  <c r="AU16" i="19"/>
  <c r="AC16" i="19"/>
  <c r="AD16" i="19" s="1"/>
  <c r="H16" i="19"/>
  <c r="I16" i="19" s="1"/>
  <c r="AU15" i="19"/>
  <c r="AS15" i="19"/>
  <c r="AQ15" i="19"/>
  <c r="AO15" i="19"/>
  <c r="AM15" i="19"/>
  <c r="AK15" i="19"/>
  <c r="AI15" i="19"/>
  <c r="AU14" i="19"/>
  <c r="AS14" i="19"/>
  <c r="AQ14" i="19"/>
  <c r="AO14" i="19"/>
  <c r="AM14" i="19"/>
  <c r="AK14" i="19"/>
  <c r="AI14" i="19"/>
  <c r="AU13" i="19"/>
  <c r="AS13" i="19"/>
  <c r="AQ13" i="19"/>
  <c r="AO13" i="19"/>
  <c r="AM13" i="19"/>
  <c r="AK13" i="19"/>
  <c r="AI13" i="19"/>
  <c r="AC13" i="19"/>
  <c r="AD13" i="19" s="1"/>
  <c r="BA13" i="19" s="1"/>
  <c r="H13" i="19"/>
  <c r="AU42" i="18"/>
  <c r="AS42" i="18"/>
  <c r="AQ42" i="18"/>
  <c r="AO42" i="18"/>
  <c r="AM42" i="18"/>
  <c r="AK42" i="18"/>
  <c r="AI42" i="18"/>
  <c r="AU41" i="18"/>
  <c r="AS41" i="18"/>
  <c r="AQ41" i="18"/>
  <c r="AO41" i="18"/>
  <c r="AM41" i="18"/>
  <c r="AK41" i="18"/>
  <c r="AI41" i="18"/>
  <c r="AU40" i="18"/>
  <c r="AS40" i="18"/>
  <c r="AQ40" i="18"/>
  <c r="AO40" i="18"/>
  <c r="AM40" i="18"/>
  <c r="AK40" i="18"/>
  <c r="AI40" i="18"/>
  <c r="AC40" i="18"/>
  <c r="AD40" i="18" s="1"/>
  <c r="H40" i="18"/>
  <c r="I40" i="18" s="1"/>
  <c r="AU39" i="18"/>
  <c r="AS39" i="18"/>
  <c r="AQ39" i="18"/>
  <c r="AO39" i="18"/>
  <c r="AM39" i="18"/>
  <c r="AK39" i="18"/>
  <c r="AI39" i="18"/>
  <c r="AU38" i="18"/>
  <c r="AS38" i="18"/>
  <c r="AQ38" i="18"/>
  <c r="AO38" i="18"/>
  <c r="AM38" i="18"/>
  <c r="AK38" i="18"/>
  <c r="AI38" i="18"/>
  <c r="AU37" i="18"/>
  <c r="AS37" i="18"/>
  <c r="AQ37" i="18"/>
  <c r="AO37" i="18"/>
  <c r="AM37" i="18"/>
  <c r="AK37" i="18"/>
  <c r="AI37" i="18"/>
  <c r="AC37" i="18"/>
  <c r="AD37" i="18" s="1"/>
  <c r="BA37" i="18" s="1"/>
  <c r="H37" i="18"/>
  <c r="AU36" i="18"/>
  <c r="AS36" i="18"/>
  <c r="AQ36" i="18"/>
  <c r="AO36" i="18"/>
  <c r="AM36" i="18"/>
  <c r="AK36" i="18"/>
  <c r="AI36" i="18"/>
  <c r="AU35" i="18"/>
  <c r="AS35" i="18"/>
  <c r="AQ35" i="18"/>
  <c r="AO35" i="18"/>
  <c r="AM35" i="18"/>
  <c r="AK35" i="18"/>
  <c r="AI35" i="18"/>
  <c r="AU34" i="18"/>
  <c r="AS34" i="18"/>
  <c r="AQ34" i="18"/>
  <c r="AO34" i="18"/>
  <c r="AV34" i="18" s="1"/>
  <c r="AM34" i="18"/>
  <c r="AK34" i="18"/>
  <c r="AI34" i="18"/>
  <c r="AC34" i="18"/>
  <c r="AD34" i="18" s="1"/>
  <c r="H34" i="18"/>
  <c r="I34" i="18" s="1"/>
  <c r="AU33" i="18"/>
  <c r="AS33" i="18"/>
  <c r="AQ33" i="18"/>
  <c r="AO33" i="18"/>
  <c r="AM33" i="18"/>
  <c r="AK33" i="18"/>
  <c r="AI33" i="18"/>
  <c r="AU32" i="18"/>
  <c r="AS32" i="18"/>
  <c r="AQ32" i="18"/>
  <c r="AO32" i="18"/>
  <c r="AM32" i="18"/>
  <c r="AK32" i="18"/>
  <c r="AI32" i="18"/>
  <c r="AU31" i="18"/>
  <c r="AS31" i="18"/>
  <c r="AQ31" i="18"/>
  <c r="AO31" i="18"/>
  <c r="AM31" i="18"/>
  <c r="AK31" i="18"/>
  <c r="AI31" i="18"/>
  <c r="AC31" i="18"/>
  <c r="AD31" i="18" s="1"/>
  <c r="BA31" i="18" s="1"/>
  <c r="H31" i="18"/>
  <c r="AU30" i="18"/>
  <c r="AS30" i="18"/>
  <c r="AQ30" i="18"/>
  <c r="AO30" i="18"/>
  <c r="AM30" i="18"/>
  <c r="AK30" i="18"/>
  <c r="AI30" i="18"/>
  <c r="AU29" i="18"/>
  <c r="AS29" i="18"/>
  <c r="AQ29" i="18"/>
  <c r="AO29" i="18"/>
  <c r="AM29" i="18"/>
  <c r="AK29" i="18"/>
  <c r="AI29" i="18"/>
  <c r="AU28" i="18"/>
  <c r="AS28" i="18"/>
  <c r="AQ28" i="18"/>
  <c r="AO28" i="18"/>
  <c r="AM28" i="18"/>
  <c r="AK28" i="18"/>
  <c r="AI28" i="18"/>
  <c r="AC28" i="18"/>
  <c r="AD28" i="18" s="1"/>
  <c r="H28" i="18"/>
  <c r="I28" i="18" s="1"/>
  <c r="AU27" i="18"/>
  <c r="AS27" i="18"/>
  <c r="AQ27" i="18"/>
  <c r="AO27" i="18"/>
  <c r="AM27" i="18"/>
  <c r="AK27" i="18"/>
  <c r="AI27" i="18"/>
  <c r="AU26" i="18"/>
  <c r="AS26" i="18"/>
  <c r="AQ26" i="18"/>
  <c r="AO26" i="18"/>
  <c r="AM26" i="18"/>
  <c r="AK26" i="18"/>
  <c r="AI26" i="18"/>
  <c r="AU25" i="18"/>
  <c r="AS25" i="18"/>
  <c r="AQ25" i="18"/>
  <c r="AO25" i="18"/>
  <c r="AM25" i="18"/>
  <c r="AK25" i="18"/>
  <c r="AI25" i="18"/>
  <c r="AC25" i="18"/>
  <c r="AD25" i="18" s="1"/>
  <c r="BA25" i="18" s="1"/>
  <c r="H25" i="18"/>
  <c r="AU24" i="18"/>
  <c r="AS24" i="18"/>
  <c r="AQ24" i="18"/>
  <c r="AO24" i="18"/>
  <c r="AM24" i="18"/>
  <c r="AK24" i="18"/>
  <c r="AI24" i="18"/>
  <c r="AU23" i="18"/>
  <c r="AS23" i="18"/>
  <c r="AQ23" i="18"/>
  <c r="AO23" i="18"/>
  <c r="AM23" i="18"/>
  <c r="AK23" i="18"/>
  <c r="AI23" i="18"/>
  <c r="AU22" i="18"/>
  <c r="AS22" i="18"/>
  <c r="AQ22" i="18"/>
  <c r="AO22" i="18"/>
  <c r="AM22" i="18"/>
  <c r="AK22" i="18"/>
  <c r="AI22" i="18"/>
  <c r="AC22" i="18"/>
  <c r="AD22" i="18" s="1"/>
  <c r="H22" i="18"/>
  <c r="I22" i="18" s="1"/>
  <c r="AU21" i="18"/>
  <c r="AS21" i="18"/>
  <c r="AQ21" i="18"/>
  <c r="AO21" i="18"/>
  <c r="AM21" i="18"/>
  <c r="AK21" i="18"/>
  <c r="AI21" i="18"/>
  <c r="AU20" i="18"/>
  <c r="AS20" i="18"/>
  <c r="AQ20" i="18"/>
  <c r="AO20" i="18"/>
  <c r="AM20" i="18"/>
  <c r="AK20" i="18"/>
  <c r="AI20" i="18"/>
  <c r="AU19" i="18"/>
  <c r="AS19" i="18"/>
  <c r="AQ19" i="18"/>
  <c r="AO19" i="18"/>
  <c r="AM19" i="18"/>
  <c r="AK19" i="18"/>
  <c r="AI19" i="18"/>
  <c r="AC19" i="18"/>
  <c r="AD19" i="18" s="1"/>
  <c r="BA19" i="18" s="1"/>
  <c r="H19" i="18"/>
  <c r="AU18" i="18"/>
  <c r="AS18" i="18"/>
  <c r="AQ18" i="18"/>
  <c r="AO18" i="18"/>
  <c r="AM18" i="18"/>
  <c r="AK18" i="18"/>
  <c r="AI18" i="18"/>
  <c r="AU17" i="18"/>
  <c r="AS17" i="18"/>
  <c r="AQ17" i="18"/>
  <c r="AO17" i="18"/>
  <c r="AM17" i="18"/>
  <c r="AK17" i="18"/>
  <c r="AI17" i="18"/>
  <c r="AU16" i="18"/>
  <c r="AS16" i="18"/>
  <c r="AQ16" i="18"/>
  <c r="AO16" i="18"/>
  <c r="AM16" i="18"/>
  <c r="AK16" i="18"/>
  <c r="AI16" i="18"/>
  <c r="AC16" i="18"/>
  <c r="AD16" i="18" s="1"/>
  <c r="H16" i="18"/>
  <c r="I16" i="18" s="1"/>
  <c r="AU15" i="18"/>
  <c r="AS15" i="18"/>
  <c r="AQ15" i="18"/>
  <c r="AO15" i="18"/>
  <c r="AM15" i="18"/>
  <c r="AK15" i="18"/>
  <c r="AI15" i="18"/>
  <c r="AU14" i="18"/>
  <c r="AS14" i="18"/>
  <c r="AQ14" i="18"/>
  <c r="AO14" i="18"/>
  <c r="AM14" i="18"/>
  <c r="AK14" i="18"/>
  <c r="AI14" i="18"/>
  <c r="AU13" i="18"/>
  <c r="AS13" i="18"/>
  <c r="AQ13" i="18"/>
  <c r="AO13" i="18"/>
  <c r="AM13" i="18"/>
  <c r="AK13" i="18"/>
  <c r="AI13" i="18"/>
  <c r="AC13" i="18"/>
  <c r="AD13" i="18" s="1"/>
  <c r="BA13" i="18" s="1"/>
  <c r="H13" i="18"/>
  <c r="AS26" i="17"/>
  <c r="AQ26" i="17"/>
  <c r="AO26" i="17"/>
  <c r="AM26" i="17"/>
  <c r="AK26" i="17"/>
  <c r="AI26" i="17"/>
  <c r="AS25" i="17"/>
  <c r="AQ25" i="17"/>
  <c r="AO25" i="17"/>
  <c r="AM25" i="17"/>
  <c r="AK25" i="17"/>
  <c r="AI25" i="17"/>
  <c r="AS23" i="17"/>
  <c r="AQ23" i="17"/>
  <c r="AO23" i="17"/>
  <c r="AM23" i="17"/>
  <c r="AK23" i="17"/>
  <c r="AI23" i="17"/>
  <c r="AS22" i="17"/>
  <c r="AQ22" i="17"/>
  <c r="AO22" i="17"/>
  <c r="AM22" i="17"/>
  <c r="AK22" i="17"/>
  <c r="AI22" i="17"/>
  <c r="AU42" i="17"/>
  <c r="AS42" i="17"/>
  <c r="AQ42" i="17"/>
  <c r="AO42" i="17"/>
  <c r="AM42" i="17"/>
  <c r="AK42" i="17"/>
  <c r="AI42" i="17"/>
  <c r="AU41" i="17"/>
  <c r="AS41" i="17"/>
  <c r="AQ41" i="17"/>
  <c r="AO41" i="17"/>
  <c r="AM41" i="17"/>
  <c r="AK41" i="17"/>
  <c r="AI41" i="17"/>
  <c r="AU40" i="17"/>
  <c r="AS40" i="17"/>
  <c r="AQ40" i="17"/>
  <c r="AO40" i="17"/>
  <c r="AM40" i="17"/>
  <c r="AK40" i="17"/>
  <c r="AI40" i="17"/>
  <c r="AC40" i="17"/>
  <c r="AD40" i="17" s="1"/>
  <c r="H40" i="17"/>
  <c r="I40" i="17" s="1"/>
  <c r="AU39" i="17"/>
  <c r="AS39" i="17"/>
  <c r="AQ39" i="17"/>
  <c r="AO39" i="17"/>
  <c r="AM39" i="17"/>
  <c r="AK39" i="17"/>
  <c r="AI39" i="17"/>
  <c r="AU38" i="17"/>
  <c r="AS38" i="17"/>
  <c r="AQ38" i="17"/>
  <c r="AO38" i="17"/>
  <c r="AM38" i="17"/>
  <c r="AK38" i="17"/>
  <c r="AI38" i="17"/>
  <c r="AU37" i="17"/>
  <c r="AS37" i="17"/>
  <c r="AQ37" i="17"/>
  <c r="AO37" i="17"/>
  <c r="AM37" i="17"/>
  <c r="AK37" i="17"/>
  <c r="AI37" i="17"/>
  <c r="AC37" i="17"/>
  <c r="AD37" i="17" s="1"/>
  <c r="BA37" i="17" s="1"/>
  <c r="H37" i="17"/>
  <c r="AU36" i="17"/>
  <c r="AS36" i="17"/>
  <c r="AQ36" i="17"/>
  <c r="AO36" i="17"/>
  <c r="AM36" i="17"/>
  <c r="AK36" i="17"/>
  <c r="AI36" i="17"/>
  <c r="AU35" i="17"/>
  <c r="AS35" i="17"/>
  <c r="AQ35" i="17"/>
  <c r="AO35" i="17"/>
  <c r="AM35" i="17"/>
  <c r="AK35" i="17"/>
  <c r="AI35" i="17"/>
  <c r="AU34" i="17"/>
  <c r="AS34" i="17"/>
  <c r="AQ34" i="17"/>
  <c r="AO34" i="17"/>
  <c r="AM34" i="17"/>
  <c r="AK34" i="17"/>
  <c r="AI34" i="17"/>
  <c r="AC34" i="17"/>
  <c r="AD34" i="17" s="1"/>
  <c r="H34" i="17"/>
  <c r="I34" i="17" s="1"/>
  <c r="AU33" i="17"/>
  <c r="AS33" i="17"/>
  <c r="AQ33" i="17"/>
  <c r="AO33" i="17"/>
  <c r="AM33" i="17"/>
  <c r="AK33" i="17"/>
  <c r="AI33" i="17"/>
  <c r="AU32" i="17"/>
  <c r="AS32" i="17"/>
  <c r="AQ32" i="17"/>
  <c r="AO32" i="17"/>
  <c r="AM32" i="17"/>
  <c r="AK32" i="17"/>
  <c r="AI32" i="17"/>
  <c r="AU31" i="17"/>
  <c r="AS31" i="17"/>
  <c r="AQ31" i="17"/>
  <c r="AO31" i="17"/>
  <c r="AM31" i="17"/>
  <c r="AK31" i="17"/>
  <c r="AI31" i="17"/>
  <c r="AC31" i="17"/>
  <c r="AD31" i="17" s="1"/>
  <c r="BA31" i="17" s="1"/>
  <c r="H31" i="17"/>
  <c r="AU30" i="17"/>
  <c r="AS30" i="17"/>
  <c r="AQ30" i="17"/>
  <c r="AO30" i="17"/>
  <c r="AM30" i="17"/>
  <c r="AK30" i="17"/>
  <c r="AI30" i="17"/>
  <c r="AU29" i="17"/>
  <c r="AS29" i="17"/>
  <c r="AQ29" i="17"/>
  <c r="AO29" i="17"/>
  <c r="AM29" i="17"/>
  <c r="AK29" i="17"/>
  <c r="AI29" i="17"/>
  <c r="AU28" i="17"/>
  <c r="AS28" i="17"/>
  <c r="AQ28" i="17"/>
  <c r="AO28" i="17"/>
  <c r="AM28" i="17"/>
  <c r="AK28" i="17"/>
  <c r="AI28" i="17"/>
  <c r="AC28" i="17"/>
  <c r="AD28" i="17" s="1"/>
  <c r="H28" i="17"/>
  <c r="I28" i="17" s="1"/>
  <c r="AU27" i="17"/>
  <c r="AS27" i="17"/>
  <c r="AQ27" i="17"/>
  <c r="AO27" i="17"/>
  <c r="AM27" i="17"/>
  <c r="AK27" i="17"/>
  <c r="AI27" i="17"/>
  <c r="AU26" i="17"/>
  <c r="AU25" i="17"/>
  <c r="AC25" i="17"/>
  <c r="AD25" i="17" s="1"/>
  <c r="BA25" i="17" s="1"/>
  <c r="H25" i="17"/>
  <c r="AU24" i="17"/>
  <c r="AS24" i="17"/>
  <c r="AQ24" i="17"/>
  <c r="AO24" i="17"/>
  <c r="AM24" i="17"/>
  <c r="AK24" i="17"/>
  <c r="AI24" i="17"/>
  <c r="AU23" i="17"/>
  <c r="AU22" i="17"/>
  <c r="AC22" i="17"/>
  <c r="AD22" i="17" s="1"/>
  <c r="H22" i="17"/>
  <c r="I22" i="17" s="1"/>
  <c r="AU21" i="17"/>
  <c r="AS21" i="17"/>
  <c r="AQ21" i="17"/>
  <c r="AO21" i="17"/>
  <c r="AM21" i="17"/>
  <c r="AK21" i="17"/>
  <c r="AI21" i="17"/>
  <c r="AU20" i="17"/>
  <c r="AS20" i="17"/>
  <c r="AQ20" i="17"/>
  <c r="AO20" i="17"/>
  <c r="AM20" i="17"/>
  <c r="AK20" i="17"/>
  <c r="AI20" i="17"/>
  <c r="AU19" i="17"/>
  <c r="AS19" i="17"/>
  <c r="AQ19" i="17"/>
  <c r="AO19" i="17"/>
  <c r="AM19" i="17"/>
  <c r="AK19" i="17"/>
  <c r="AI19" i="17"/>
  <c r="AC19" i="17"/>
  <c r="AD19" i="17" s="1"/>
  <c r="BA19" i="17" s="1"/>
  <c r="H19" i="17"/>
  <c r="AU18" i="17"/>
  <c r="AS18" i="17"/>
  <c r="AQ18" i="17"/>
  <c r="AO18" i="17"/>
  <c r="AM18" i="17"/>
  <c r="AK18" i="17"/>
  <c r="AI18" i="17"/>
  <c r="AU17" i="17"/>
  <c r="AS17" i="17"/>
  <c r="AQ17" i="17"/>
  <c r="AO17" i="17"/>
  <c r="AM17" i="17"/>
  <c r="AK17" i="17"/>
  <c r="AI17" i="17"/>
  <c r="AU16" i="17"/>
  <c r="AS16" i="17"/>
  <c r="AQ16" i="17"/>
  <c r="AO16" i="17"/>
  <c r="AM16" i="17"/>
  <c r="AK16" i="17"/>
  <c r="AI16" i="17"/>
  <c r="AC16" i="17"/>
  <c r="AD16" i="17" s="1"/>
  <c r="H16" i="17"/>
  <c r="I16" i="17" s="1"/>
  <c r="AU15" i="17"/>
  <c r="AS15" i="17"/>
  <c r="AQ15" i="17"/>
  <c r="AO15" i="17"/>
  <c r="AM15" i="17"/>
  <c r="AK15" i="17"/>
  <c r="AI15" i="17"/>
  <c r="AU14" i="17"/>
  <c r="AS14" i="17"/>
  <c r="AQ14" i="17"/>
  <c r="AO14" i="17"/>
  <c r="AM14" i="17"/>
  <c r="AK14" i="17"/>
  <c r="AI14" i="17"/>
  <c r="AU13" i="17"/>
  <c r="AS13" i="17"/>
  <c r="AQ13" i="17"/>
  <c r="AO13" i="17"/>
  <c r="AM13" i="17"/>
  <c r="AK13" i="17"/>
  <c r="AI13" i="17"/>
  <c r="AC13" i="17"/>
  <c r="AD13" i="17" s="1"/>
  <c r="BA13" i="17" s="1"/>
  <c r="H13" i="17"/>
  <c r="I13" i="17" s="1"/>
  <c r="AU42" i="16"/>
  <c r="AS42" i="16"/>
  <c r="AQ42" i="16"/>
  <c r="AO42" i="16"/>
  <c r="AM42" i="16"/>
  <c r="AK42" i="16"/>
  <c r="AI42" i="16"/>
  <c r="AU41" i="16"/>
  <c r="AS41" i="16"/>
  <c r="AQ41" i="16"/>
  <c r="AO41" i="16"/>
  <c r="AM41" i="16"/>
  <c r="AK41" i="16"/>
  <c r="AI41" i="16"/>
  <c r="AU40" i="16"/>
  <c r="AS40" i="16"/>
  <c r="AQ40" i="16"/>
  <c r="AO40" i="16"/>
  <c r="AM40" i="16"/>
  <c r="AK40" i="16"/>
  <c r="AI40" i="16"/>
  <c r="AC40" i="16"/>
  <c r="AD40" i="16" s="1"/>
  <c r="H40" i="16"/>
  <c r="I40" i="16" s="1"/>
  <c r="AU39" i="16"/>
  <c r="AS39" i="16"/>
  <c r="AQ39" i="16"/>
  <c r="AO39" i="16"/>
  <c r="AM39" i="16"/>
  <c r="AK39" i="16"/>
  <c r="AI39" i="16"/>
  <c r="AU38" i="16"/>
  <c r="AS38" i="16"/>
  <c r="AQ38" i="16"/>
  <c r="AO38" i="16"/>
  <c r="AM38" i="16"/>
  <c r="AK38" i="16"/>
  <c r="AI38" i="16"/>
  <c r="AU37" i="16"/>
  <c r="AS37" i="16"/>
  <c r="AQ37" i="16"/>
  <c r="AO37" i="16"/>
  <c r="AM37" i="16"/>
  <c r="AK37" i="16"/>
  <c r="AI37" i="16"/>
  <c r="AC37" i="16"/>
  <c r="AD37" i="16" s="1"/>
  <c r="BA37" i="16" s="1"/>
  <c r="H37" i="16"/>
  <c r="AU36" i="16"/>
  <c r="AS36" i="16"/>
  <c r="AQ36" i="16"/>
  <c r="AO36" i="16"/>
  <c r="AM36" i="16"/>
  <c r="AK36" i="16"/>
  <c r="AI36" i="16"/>
  <c r="AU35" i="16"/>
  <c r="AS35" i="16"/>
  <c r="AQ35" i="16"/>
  <c r="AO35" i="16"/>
  <c r="AM35" i="16"/>
  <c r="AK35" i="16"/>
  <c r="AI35" i="16"/>
  <c r="AU34" i="16"/>
  <c r="AS34" i="16"/>
  <c r="AQ34" i="16"/>
  <c r="AO34" i="16"/>
  <c r="AM34" i="16"/>
  <c r="AK34" i="16"/>
  <c r="AI34" i="16"/>
  <c r="AC34" i="16"/>
  <c r="AD34" i="16" s="1"/>
  <c r="H34" i="16"/>
  <c r="I34" i="16" s="1"/>
  <c r="AU33" i="16"/>
  <c r="AS33" i="16"/>
  <c r="AQ33" i="16"/>
  <c r="AO33" i="16"/>
  <c r="AM33" i="16"/>
  <c r="AK33" i="16"/>
  <c r="AI33" i="16"/>
  <c r="AU32" i="16"/>
  <c r="AS32" i="16"/>
  <c r="AQ32" i="16"/>
  <c r="AO32" i="16"/>
  <c r="AM32" i="16"/>
  <c r="AK32" i="16"/>
  <c r="AI32" i="16"/>
  <c r="AU31" i="16"/>
  <c r="AS31" i="16"/>
  <c r="AQ31" i="16"/>
  <c r="AO31" i="16"/>
  <c r="AM31" i="16"/>
  <c r="AK31" i="16"/>
  <c r="AI31" i="16"/>
  <c r="AC31" i="16"/>
  <c r="AD31" i="16" s="1"/>
  <c r="BA31" i="16" s="1"/>
  <c r="H31" i="16"/>
  <c r="AU30" i="16"/>
  <c r="AS30" i="16"/>
  <c r="AQ30" i="16"/>
  <c r="AO30" i="16"/>
  <c r="AM30" i="16"/>
  <c r="AK30" i="16"/>
  <c r="AI30" i="16"/>
  <c r="AU29" i="16"/>
  <c r="AS29" i="16"/>
  <c r="AQ29" i="16"/>
  <c r="AO29" i="16"/>
  <c r="AM29" i="16"/>
  <c r="AK29" i="16"/>
  <c r="AI29" i="16"/>
  <c r="AU28" i="16"/>
  <c r="AS28" i="16"/>
  <c r="AQ28" i="16"/>
  <c r="AO28" i="16"/>
  <c r="AM28" i="16"/>
  <c r="AK28" i="16"/>
  <c r="AI28" i="16"/>
  <c r="AC28" i="16"/>
  <c r="AD28" i="16" s="1"/>
  <c r="H28" i="16"/>
  <c r="I28" i="16" s="1"/>
  <c r="AU27" i="16"/>
  <c r="AS27" i="16"/>
  <c r="AQ27" i="16"/>
  <c r="AO27" i="16"/>
  <c r="AM27" i="16"/>
  <c r="AK27" i="16"/>
  <c r="AI27" i="16"/>
  <c r="AU26" i="16"/>
  <c r="AS26" i="16"/>
  <c r="AQ26" i="16"/>
  <c r="AO26" i="16"/>
  <c r="AM26" i="16"/>
  <c r="AK26" i="16"/>
  <c r="AI26" i="16"/>
  <c r="AU25" i="16"/>
  <c r="AS25" i="16"/>
  <c r="AQ25" i="16"/>
  <c r="AO25" i="16"/>
  <c r="AM25" i="16"/>
  <c r="AK25" i="16"/>
  <c r="AI25" i="16"/>
  <c r="AC25" i="16"/>
  <c r="AD25" i="16" s="1"/>
  <c r="BA25" i="16" s="1"/>
  <c r="H25" i="16"/>
  <c r="AU24" i="16"/>
  <c r="AS24" i="16"/>
  <c r="AQ24" i="16"/>
  <c r="AO24" i="16"/>
  <c r="AM24" i="16"/>
  <c r="AK24" i="16"/>
  <c r="AV24" i="16" s="1"/>
  <c r="AW24" i="16" s="1"/>
  <c r="AI24" i="16"/>
  <c r="AU23" i="16"/>
  <c r="AS23" i="16"/>
  <c r="AQ23" i="16"/>
  <c r="AO23" i="16"/>
  <c r="AM23" i="16"/>
  <c r="AK23" i="16"/>
  <c r="AI23" i="16"/>
  <c r="AU22" i="16"/>
  <c r="AS22" i="16"/>
  <c r="AQ22" i="16"/>
  <c r="AO22" i="16"/>
  <c r="AM22" i="16"/>
  <c r="AK22" i="16"/>
  <c r="AI22" i="16"/>
  <c r="AC22" i="16"/>
  <c r="AD22" i="16" s="1"/>
  <c r="H22" i="16"/>
  <c r="I22" i="16" s="1"/>
  <c r="AU21" i="16"/>
  <c r="AS21" i="16"/>
  <c r="AQ21" i="16"/>
  <c r="AO21" i="16"/>
  <c r="AM21" i="16"/>
  <c r="AK21" i="16"/>
  <c r="AI21" i="16"/>
  <c r="AU20" i="16"/>
  <c r="AS20" i="16"/>
  <c r="AQ20" i="16"/>
  <c r="AO20" i="16"/>
  <c r="AM20" i="16"/>
  <c r="AK20" i="16"/>
  <c r="AI20" i="16"/>
  <c r="AU19" i="16"/>
  <c r="AS19" i="16"/>
  <c r="AQ19" i="16"/>
  <c r="AO19" i="16"/>
  <c r="AM19" i="16"/>
  <c r="AK19" i="16"/>
  <c r="AI19" i="16"/>
  <c r="AC19" i="16"/>
  <c r="AD19" i="16" s="1"/>
  <c r="BA19" i="16" s="1"/>
  <c r="H19" i="16"/>
  <c r="AU18" i="16"/>
  <c r="AS18" i="16"/>
  <c r="AQ18" i="16"/>
  <c r="AO18" i="16"/>
  <c r="AM18" i="16"/>
  <c r="AK18" i="16"/>
  <c r="AI18" i="16"/>
  <c r="AU17" i="16"/>
  <c r="AS17" i="16"/>
  <c r="AQ17" i="16"/>
  <c r="AO17" i="16"/>
  <c r="AM17" i="16"/>
  <c r="AK17" i="16"/>
  <c r="AI17" i="16"/>
  <c r="AU16" i="16"/>
  <c r="AS16" i="16"/>
  <c r="AQ16" i="16"/>
  <c r="AO16" i="16"/>
  <c r="AM16" i="16"/>
  <c r="AK16" i="16"/>
  <c r="AI16" i="16"/>
  <c r="AC16" i="16"/>
  <c r="AD16" i="16" s="1"/>
  <c r="H16" i="16"/>
  <c r="I16" i="16" s="1"/>
  <c r="AU15" i="16"/>
  <c r="AS15" i="16"/>
  <c r="AQ15" i="16"/>
  <c r="AO15" i="16"/>
  <c r="AM15" i="16"/>
  <c r="AK15" i="16"/>
  <c r="AI15" i="16"/>
  <c r="AU14" i="16"/>
  <c r="AS14" i="16"/>
  <c r="AQ14" i="16"/>
  <c r="AO14" i="16"/>
  <c r="AM14" i="16"/>
  <c r="AK14" i="16"/>
  <c r="AI14" i="16"/>
  <c r="AU13" i="16"/>
  <c r="AS13" i="16"/>
  <c r="AQ13" i="16"/>
  <c r="AO13" i="16"/>
  <c r="AM13" i="16"/>
  <c r="AK13" i="16"/>
  <c r="AI13" i="16"/>
  <c r="AC13" i="16"/>
  <c r="AD13" i="16" s="1"/>
  <c r="BA13" i="16" s="1"/>
  <c r="H13" i="16"/>
  <c r="AU42" i="15"/>
  <c r="AS42" i="15"/>
  <c r="AQ42" i="15"/>
  <c r="AO42" i="15"/>
  <c r="AM42" i="15"/>
  <c r="AK42" i="15"/>
  <c r="AI42" i="15"/>
  <c r="AU41" i="15"/>
  <c r="AS41" i="15"/>
  <c r="AQ41" i="15"/>
  <c r="AO41" i="15"/>
  <c r="AM41" i="15"/>
  <c r="AK41" i="15"/>
  <c r="AI41" i="15"/>
  <c r="AU40" i="15"/>
  <c r="AS40" i="15"/>
  <c r="AQ40" i="15"/>
  <c r="AO40" i="15"/>
  <c r="AM40" i="15"/>
  <c r="AK40" i="15"/>
  <c r="AI40" i="15"/>
  <c r="AC40" i="15"/>
  <c r="AD40" i="15" s="1"/>
  <c r="H40" i="15"/>
  <c r="I40" i="15" s="1"/>
  <c r="AU39" i="15"/>
  <c r="AS39" i="15"/>
  <c r="AQ39" i="15"/>
  <c r="AO39" i="15"/>
  <c r="AM39" i="15"/>
  <c r="AK39" i="15"/>
  <c r="AI39" i="15"/>
  <c r="AU38" i="15"/>
  <c r="AS38" i="15"/>
  <c r="AQ38" i="15"/>
  <c r="AO38" i="15"/>
  <c r="AM38" i="15"/>
  <c r="AK38" i="15"/>
  <c r="AI38" i="15"/>
  <c r="AU37" i="15"/>
  <c r="AS37" i="15"/>
  <c r="AQ37" i="15"/>
  <c r="AO37" i="15"/>
  <c r="AM37" i="15"/>
  <c r="AK37" i="15"/>
  <c r="AI37" i="15"/>
  <c r="AC37" i="15"/>
  <c r="AD37" i="15" s="1"/>
  <c r="BA37" i="15" s="1"/>
  <c r="H37" i="15"/>
  <c r="AE37" i="15" s="1"/>
  <c r="AU36" i="15"/>
  <c r="AS36" i="15"/>
  <c r="AQ36" i="15"/>
  <c r="AO36" i="15"/>
  <c r="AM36" i="15"/>
  <c r="AK36" i="15"/>
  <c r="AI36" i="15"/>
  <c r="AU35" i="15"/>
  <c r="AS35" i="15"/>
  <c r="AQ35" i="15"/>
  <c r="AO35" i="15"/>
  <c r="AM35" i="15"/>
  <c r="AK35" i="15"/>
  <c r="AI35" i="15"/>
  <c r="AU34" i="15"/>
  <c r="AS34" i="15"/>
  <c r="AQ34" i="15"/>
  <c r="AO34" i="15"/>
  <c r="AM34" i="15"/>
  <c r="AK34" i="15"/>
  <c r="AI34" i="15"/>
  <c r="AC34" i="15"/>
  <c r="AD34" i="15" s="1"/>
  <c r="H34" i="15"/>
  <c r="I34" i="15" s="1"/>
  <c r="AU33" i="15"/>
  <c r="AS33" i="15"/>
  <c r="AQ33" i="15"/>
  <c r="AO33" i="15"/>
  <c r="AM33" i="15"/>
  <c r="AK33" i="15"/>
  <c r="AI33" i="15"/>
  <c r="AU32" i="15"/>
  <c r="AS32" i="15"/>
  <c r="AQ32" i="15"/>
  <c r="AO32" i="15"/>
  <c r="AM32" i="15"/>
  <c r="AK32" i="15"/>
  <c r="AI32" i="15"/>
  <c r="AU31" i="15"/>
  <c r="AS31" i="15"/>
  <c r="AQ31" i="15"/>
  <c r="AO31" i="15"/>
  <c r="AM31" i="15"/>
  <c r="AK31" i="15"/>
  <c r="AI31" i="15"/>
  <c r="AC31" i="15"/>
  <c r="AD31" i="15" s="1"/>
  <c r="BA31" i="15" s="1"/>
  <c r="H31" i="15"/>
  <c r="AU30" i="15"/>
  <c r="AS30" i="15"/>
  <c r="AQ30" i="15"/>
  <c r="AO30" i="15"/>
  <c r="AM30" i="15"/>
  <c r="AK30" i="15"/>
  <c r="AI30" i="15"/>
  <c r="AU29" i="15"/>
  <c r="AS29" i="15"/>
  <c r="AQ29" i="15"/>
  <c r="AO29" i="15"/>
  <c r="AM29" i="15"/>
  <c r="AK29" i="15"/>
  <c r="AI29" i="15"/>
  <c r="AU28" i="15"/>
  <c r="AS28" i="15"/>
  <c r="AQ28" i="15"/>
  <c r="AO28" i="15"/>
  <c r="AV28" i="15" s="1"/>
  <c r="AM28" i="15"/>
  <c r="AK28" i="15"/>
  <c r="AI28" i="15"/>
  <c r="AC28" i="15"/>
  <c r="AD28" i="15" s="1"/>
  <c r="H28" i="15"/>
  <c r="I28" i="15" s="1"/>
  <c r="AU27" i="15"/>
  <c r="AS27" i="15"/>
  <c r="AQ27" i="15"/>
  <c r="AO27" i="15"/>
  <c r="AM27" i="15"/>
  <c r="AK27" i="15"/>
  <c r="AI27" i="15"/>
  <c r="AU26" i="15"/>
  <c r="AS26" i="15"/>
  <c r="AQ26" i="15"/>
  <c r="AO26" i="15"/>
  <c r="AM26" i="15"/>
  <c r="AK26" i="15"/>
  <c r="AI26" i="15"/>
  <c r="AU25" i="15"/>
  <c r="AS25" i="15"/>
  <c r="AQ25" i="15"/>
  <c r="AO25" i="15"/>
  <c r="AM25" i="15"/>
  <c r="AK25" i="15"/>
  <c r="AI25" i="15"/>
  <c r="AC25" i="15"/>
  <c r="AD25" i="15" s="1"/>
  <c r="BA25" i="15" s="1"/>
  <c r="H25" i="15"/>
  <c r="AU24" i="15"/>
  <c r="AS24" i="15"/>
  <c r="AQ24" i="15"/>
  <c r="AO24" i="15"/>
  <c r="AM24" i="15"/>
  <c r="AK24" i="15"/>
  <c r="AI24" i="15"/>
  <c r="AU23" i="15"/>
  <c r="AS23" i="15"/>
  <c r="AQ23" i="15"/>
  <c r="AO23" i="15"/>
  <c r="AM23" i="15"/>
  <c r="AK23" i="15"/>
  <c r="AI23" i="15"/>
  <c r="AU22" i="15"/>
  <c r="AS22" i="15"/>
  <c r="AQ22" i="15"/>
  <c r="AO22" i="15"/>
  <c r="AM22" i="15"/>
  <c r="AK22" i="15"/>
  <c r="AI22" i="15"/>
  <c r="AC22" i="15"/>
  <c r="AD22" i="15" s="1"/>
  <c r="H22" i="15"/>
  <c r="I22" i="15" s="1"/>
  <c r="AU21" i="15"/>
  <c r="AS21" i="15"/>
  <c r="AQ21" i="15"/>
  <c r="AO21" i="15"/>
  <c r="AM21" i="15"/>
  <c r="AK21" i="15"/>
  <c r="AI21" i="15"/>
  <c r="AU20" i="15"/>
  <c r="AS20" i="15"/>
  <c r="AQ20" i="15"/>
  <c r="AO20" i="15"/>
  <c r="AM20" i="15"/>
  <c r="AK20" i="15"/>
  <c r="AI20" i="15"/>
  <c r="AU19" i="15"/>
  <c r="AS19" i="15"/>
  <c r="AQ19" i="15"/>
  <c r="AO19" i="15"/>
  <c r="AM19" i="15"/>
  <c r="AK19" i="15"/>
  <c r="AI19" i="15"/>
  <c r="AC19" i="15"/>
  <c r="AD19" i="15" s="1"/>
  <c r="BA19" i="15" s="1"/>
  <c r="H19" i="15"/>
  <c r="AU18" i="15"/>
  <c r="AS18" i="15"/>
  <c r="AQ18" i="15"/>
  <c r="AO18" i="15"/>
  <c r="AM18" i="15"/>
  <c r="AK18" i="15"/>
  <c r="AI18" i="15"/>
  <c r="AU17" i="15"/>
  <c r="AS17" i="15"/>
  <c r="AQ17" i="15"/>
  <c r="AO17" i="15"/>
  <c r="AM17" i="15"/>
  <c r="AK17" i="15"/>
  <c r="AI17" i="15"/>
  <c r="AU16" i="15"/>
  <c r="AS16" i="15"/>
  <c r="AQ16" i="15"/>
  <c r="AO16" i="15"/>
  <c r="AV16" i="15" s="1"/>
  <c r="AM16" i="15"/>
  <c r="AK16" i="15"/>
  <c r="AI16" i="15"/>
  <c r="AC16" i="15"/>
  <c r="AD16" i="15" s="1"/>
  <c r="H16" i="15"/>
  <c r="I16" i="15" s="1"/>
  <c r="AU15" i="15"/>
  <c r="AS15" i="15"/>
  <c r="AQ15" i="15"/>
  <c r="AO15" i="15"/>
  <c r="AM15" i="15"/>
  <c r="AK15" i="15"/>
  <c r="AI15" i="15"/>
  <c r="AU14" i="15"/>
  <c r="AS14" i="15"/>
  <c r="AQ14" i="15"/>
  <c r="AO14" i="15"/>
  <c r="AM14" i="15"/>
  <c r="AK14" i="15"/>
  <c r="AI14" i="15"/>
  <c r="AU13" i="15"/>
  <c r="AS13" i="15"/>
  <c r="AQ13" i="15"/>
  <c r="AO13" i="15"/>
  <c r="AM13" i="15"/>
  <c r="AK13" i="15"/>
  <c r="AI13" i="15"/>
  <c r="AC13" i="15"/>
  <c r="AD13" i="15" s="1"/>
  <c r="BA13" i="15" s="1"/>
  <c r="H13" i="15"/>
  <c r="AU42" i="14"/>
  <c r="AS42" i="14"/>
  <c r="AQ42" i="14"/>
  <c r="AO42" i="14"/>
  <c r="AM42" i="14"/>
  <c r="AK42" i="14"/>
  <c r="AI42" i="14"/>
  <c r="AU41" i="14"/>
  <c r="AS41" i="14"/>
  <c r="AQ41" i="14"/>
  <c r="AO41" i="14"/>
  <c r="AM41" i="14"/>
  <c r="AK41" i="14"/>
  <c r="AI41" i="14"/>
  <c r="AU40" i="14"/>
  <c r="AS40" i="14"/>
  <c r="AQ40" i="14"/>
  <c r="AO40" i="14"/>
  <c r="AM40" i="14"/>
  <c r="AK40" i="14"/>
  <c r="AI40" i="14"/>
  <c r="AC40" i="14"/>
  <c r="AD40" i="14" s="1"/>
  <c r="H40" i="14"/>
  <c r="I40" i="14" s="1"/>
  <c r="AU39" i="14"/>
  <c r="AS39" i="14"/>
  <c r="AQ39" i="14"/>
  <c r="AO39" i="14"/>
  <c r="AM39" i="14"/>
  <c r="AK39" i="14"/>
  <c r="AI39" i="14"/>
  <c r="AU38" i="14"/>
  <c r="AS38" i="14"/>
  <c r="AQ38" i="14"/>
  <c r="AO38" i="14"/>
  <c r="AM38" i="14"/>
  <c r="AK38" i="14"/>
  <c r="AI38" i="14"/>
  <c r="AU37" i="14"/>
  <c r="AS37" i="14"/>
  <c r="AQ37" i="14"/>
  <c r="AO37" i="14"/>
  <c r="AM37" i="14"/>
  <c r="AK37" i="14"/>
  <c r="AI37" i="14"/>
  <c r="AC37" i="14"/>
  <c r="AD37" i="14" s="1"/>
  <c r="BA37" i="14" s="1"/>
  <c r="H37" i="14"/>
  <c r="AU36" i="14"/>
  <c r="AS36" i="14"/>
  <c r="AQ36" i="14"/>
  <c r="AO36" i="14"/>
  <c r="AM36" i="14"/>
  <c r="AK36" i="14"/>
  <c r="AI36" i="14"/>
  <c r="AU35" i="14"/>
  <c r="AS35" i="14"/>
  <c r="AQ35" i="14"/>
  <c r="AO35" i="14"/>
  <c r="AM35" i="14"/>
  <c r="AK35" i="14"/>
  <c r="AI35" i="14"/>
  <c r="AU34" i="14"/>
  <c r="AS34" i="14"/>
  <c r="AQ34" i="14"/>
  <c r="AO34" i="14"/>
  <c r="AM34" i="14"/>
  <c r="AK34" i="14"/>
  <c r="AI34" i="14"/>
  <c r="AC34" i="14"/>
  <c r="AD34" i="14" s="1"/>
  <c r="H34" i="14"/>
  <c r="I34" i="14" s="1"/>
  <c r="AU33" i="14"/>
  <c r="AS33" i="14"/>
  <c r="AQ33" i="14"/>
  <c r="AO33" i="14"/>
  <c r="AM33" i="14"/>
  <c r="AK33" i="14"/>
  <c r="AI33" i="14"/>
  <c r="AU32" i="14"/>
  <c r="AS32" i="14"/>
  <c r="AQ32" i="14"/>
  <c r="AO32" i="14"/>
  <c r="AM32" i="14"/>
  <c r="AK32" i="14"/>
  <c r="AI32" i="14"/>
  <c r="AU31" i="14"/>
  <c r="AS31" i="14"/>
  <c r="AQ31" i="14"/>
  <c r="AO31" i="14"/>
  <c r="AM31" i="14"/>
  <c r="AK31" i="14"/>
  <c r="AI31" i="14"/>
  <c r="AC31" i="14"/>
  <c r="AD31" i="14" s="1"/>
  <c r="BA31" i="14" s="1"/>
  <c r="H31" i="14"/>
  <c r="AU30" i="14"/>
  <c r="AS30" i="14"/>
  <c r="AQ30" i="14"/>
  <c r="AO30" i="14"/>
  <c r="AM30" i="14"/>
  <c r="AK30" i="14"/>
  <c r="AI30" i="14"/>
  <c r="AU29" i="14"/>
  <c r="AS29" i="14"/>
  <c r="AQ29" i="14"/>
  <c r="AO29" i="14"/>
  <c r="AM29" i="14"/>
  <c r="AK29" i="14"/>
  <c r="AI29" i="14"/>
  <c r="AU28" i="14"/>
  <c r="AS28" i="14"/>
  <c r="AQ28" i="14"/>
  <c r="AO28" i="14"/>
  <c r="AM28" i="14"/>
  <c r="AK28" i="14"/>
  <c r="AI28" i="14"/>
  <c r="AC28" i="14"/>
  <c r="AD28" i="14" s="1"/>
  <c r="H28" i="14"/>
  <c r="I28" i="14" s="1"/>
  <c r="AU27" i="14"/>
  <c r="AS27" i="14"/>
  <c r="AQ27" i="14"/>
  <c r="AO27" i="14"/>
  <c r="AM27" i="14"/>
  <c r="AK27" i="14"/>
  <c r="AI27" i="14"/>
  <c r="AU26" i="14"/>
  <c r="AS26" i="14"/>
  <c r="AQ26" i="14"/>
  <c r="AO26" i="14"/>
  <c r="AM26" i="14"/>
  <c r="AK26" i="14"/>
  <c r="AI26" i="14"/>
  <c r="AU25" i="14"/>
  <c r="AS25" i="14"/>
  <c r="AQ25" i="14"/>
  <c r="AO25" i="14"/>
  <c r="AM25" i="14"/>
  <c r="AK25" i="14"/>
  <c r="AI25" i="14"/>
  <c r="AC25" i="14"/>
  <c r="AD25" i="14" s="1"/>
  <c r="BA25" i="14" s="1"/>
  <c r="H25" i="14"/>
  <c r="AU24" i="14"/>
  <c r="AS24" i="14"/>
  <c r="AQ24" i="14"/>
  <c r="AO24" i="14"/>
  <c r="AM24" i="14"/>
  <c r="AK24" i="14"/>
  <c r="AI24" i="14"/>
  <c r="AU23" i="14"/>
  <c r="AS23" i="14"/>
  <c r="AQ23" i="14"/>
  <c r="AO23" i="14"/>
  <c r="AM23" i="14"/>
  <c r="AK23" i="14"/>
  <c r="AI23" i="14"/>
  <c r="AU22" i="14"/>
  <c r="AS22" i="14"/>
  <c r="AQ22" i="14"/>
  <c r="AO22" i="14"/>
  <c r="AM22" i="14"/>
  <c r="AK22" i="14"/>
  <c r="AI22" i="14"/>
  <c r="AC22" i="14"/>
  <c r="AD22" i="14" s="1"/>
  <c r="H22" i="14"/>
  <c r="I22" i="14" s="1"/>
  <c r="AU21" i="14"/>
  <c r="AS21" i="14"/>
  <c r="AQ21" i="14"/>
  <c r="AO21" i="14"/>
  <c r="AM21" i="14"/>
  <c r="AK21" i="14"/>
  <c r="AI21" i="14"/>
  <c r="AU20" i="14"/>
  <c r="AS20" i="14"/>
  <c r="AQ20" i="14"/>
  <c r="AO20" i="14"/>
  <c r="AM20" i="14"/>
  <c r="AK20" i="14"/>
  <c r="AI20" i="14"/>
  <c r="AU19" i="14"/>
  <c r="AS19" i="14"/>
  <c r="AQ19" i="14"/>
  <c r="AO19" i="14"/>
  <c r="AM19" i="14"/>
  <c r="AK19" i="14"/>
  <c r="AI19" i="14"/>
  <c r="AC19" i="14"/>
  <c r="AD19" i="14" s="1"/>
  <c r="BA19" i="14" s="1"/>
  <c r="H19" i="14"/>
  <c r="AE19" i="14" s="1"/>
  <c r="AU18" i="14"/>
  <c r="AS18" i="14"/>
  <c r="AQ18" i="14"/>
  <c r="AO18" i="14"/>
  <c r="AM18" i="14"/>
  <c r="AK18" i="14"/>
  <c r="AI18" i="14"/>
  <c r="AU17" i="14"/>
  <c r="AS17" i="14"/>
  <c r="AQ17" i="14"/>
  <c r="AO17" i="14"/>
  <c r="AM17" i="14"/>
  <c r="AK17" i="14"/>
  <c r="AI17" i="14"/>
  <c r="AU16" i="14"/>
  <c r="AS16" i="14"/>
  <c r="AQ16" i="14"/>
  <c r="AO16" i="14"/>
  <c r="AM16" i="14"/>
  <c r="AK16" i="14"/>
  <c r="AI16" i="14"/>
  <c r="AC16" i="14"/>
  <c r="AD16" i="14" s="1"/>
  <c r="H16" i="14"/>
  <c r="I16" i="14" s="1"/>
  <c r="AU15" i="14"/>
  <c r="AS15" i="14"/>
  <c r="AQ15" i="14"/>
  <c r="AO15" i="14"/>
  <c r="AM15" i="14"/>
  <c r="AK15" i="14"/>
  <c r="AI15" i="14"/>
  <c r="AU14" i="14"/>
  <c r="AS14" i="14"/>
  <c r="AQ14" i="14"/>
  <c r="AO14" i="14"/>
  <c r="AM14" i="14"/>
  <c r="AK14" i="14"/>
  <c r="AI14" i="14"/>
  <c r="AU13" i="14"/>
  <c r="AS13" i="14"/>
  <c r="AQ13" i="14"/>
  <c r="AO13" i="14"/>
  <c r="AM13" i="14"/>
  <c r="AK13" i="14"/>
  <c r="AI13" i="14"/>
  <c r="AC13" i="14"/>
  <c r="AD13" i="14" s="1"/>
  <c r="BA13" i="14" s="1"/>
  <c r="H13" i="14"/>
  <c r="AU42" i="13"/>
  <c r="AS42" i="13"/>
  <c r="AQ42" i="13"/>
  <c r="AO42" i="13"/>
  <c r="AM42" i="13"/>
  <c r="AK42" i="13"/>
  <c r="AI42" i="13"/>
  <c r="AU41" i="13"/>
  <c r="AS41" i="13"/>
  <c r="AQ41" i="13"/>
  <c r="AO41" i="13"/>
  <c r="AM41" i="13"/>
  <c r="AK41" i="13"/>
  <c r="AI41" i="13"/>
  <c r="AU40" i="13"/>
  <c r="AS40" i="13"/>
  <c r="AQ40" i="13"/>
  <c r="AO40" i="13"/>
  <c r="AM40" i="13"/>
  <c r="AK40" i="13"/>
  <c r="AI40" i="13"/>
  <c r="AC40" i="13"/>
  <c r="AD40" i="13" s="1"/>
  <c r="H40" i="13"/>
  <c r="I40" i="13" s="1"/>
  <c r="AU39" i="13"/>
  <c r="AS39" i="13"/>
  <c r="AQ39" i="13"/>
  <c r="AO39" i="13"/>
  <c r="AM39" i="13"/>
  <c r="AK39" i="13"/>
  <c r="AI39" i="13"/>
  <c r="AU38" i="13"/>
  <c r="AS38" i="13"/>
  <c r="AQ38" i="13"/>
  <c r="AO38" i="13"/>
  <c r="AM38" i="13"/>
  <c r="AK38" i="13"/>
  <c r="AI38" i="13"/>
  <c r="AU37" i="13"/>
  <c r="AS37" i="13"/>
  <c r="AQ37" i="13"/>
  <c r="AO37" i="13"/>
  <c r="AM37" i="13"/>
  <c r="AK37" i="13"/>
  <c r="AI37" i="13"/>
  <c r="AC37" i="13"/>
  <c r="AD37" i="13" s="1"/>
  <c r="BA37" i="13" s="1"/>
  <c r="H37" i="13"/>
  <c r="AU36" i="13"/>
  <c r="AS36" i="13"/>
  <c r="AQ36" i="13"/>
  <c r="AO36" i="13"/>
  <c r="AM36" i="13"/>
  <c r="AK36" i="13"/>
  <c r="AI36" i="13"/>
  <c r="AU35" i="13"/>
  <c r="AS35" i="13"/>
  <c r="AQ35" i="13"/>
  <c r="AO35" i="13"/>
  <c r="AM35" i="13"/>
  <c r="AK35" i="13"/>
  <c r="AI35" i="13"/>
  <c r="AU34" i="13"/>
  <c r="AS34" i="13"/>
  <c r="AQ34" i="13"/>
  <c r="AO34" i="13"/>
  <c r="AM34" i="13"/>
  <c r="AK34" i="13"/>
  <c r="AI34" i="13"/>
  <c r="AC34" i="13"/>
  <c r="AD34" i="13" s="1"/>
  <c r="H34" i="13"/>
  <c r="I34" i="13" s="1"/>
  <c r="AU33" i="13"/>
  <c r="AS33" i="13"/>
  <c r="AQ33" i="13"/>
  <c r="AO33" i="13"/>
  <c r="AM33" i="13"/>
  <c r="AK33" i="13"/>
  <c r="AI33" i="13"/>
  <c r="AU32" i="13"/>
  <c r="AS32" i="13"/>
  <c r="AQ32" i="13"/>
  <c r="AO32" i="13"/>
  <c r="AM32" i="13"/>
  <c r="AK32" i="13"/>
  <c r="AI32" i="13"/>
  <c r="AU31" i="13"/>
  <c r="AS31" i="13"/>
  <c r="AQ31" i="13"/>
  <c r="AO31" i="13"/>
  <c r="AM31" i="13"/>
  <c r="AK31" i="13"/>
  <c r="AI31" i="13"/>
  <c r="AC31" i="13"/>
  <c r="AD31" i="13" s="1"/>
  <c r="BA31" i="13" s="1"/>
  <c r="H31" i="13"/>
  <c r="AE31" i="13" s="1"/>
  <c r="AU30" i="13"/>
  <c r="AS30" i="13"/>
  <c r="AQ30" i="13"/>
  <c r="AO30" i="13"/>
  <c r="AM30" i="13"/>
  <c r="AK30" i="13"/>
  <c r="AI30" i="13"/>
  <c r="AU29" i="13"/>
  <c r="AS29" i="13"/>
  <c r="AQ29" i="13"/>
  <c r="AO29" i="13"/>
  <c r="AM29" i="13"/>
  <c r="AK29" i="13"/>
  <c r="AI29" i="13"/>
  <c r="AU28" i="13"/>
  <c r="AS28" i="13"/>
  <c r="AQ28" i="13"/>
  <c r="AO28" i="13"/>
  <c r="AM28" i="13"/>
  <c r="AK28" i="13"/>
  <c r="AI28" i="13"/>
  <c r="AC28" i="13"/>
  <c r="AD28" i="13" s="1"/>
  <c r="H28" i="13"/>
  <c r="I28" i="13" s="1"/>
  <c r="AU27" i="13"/>
  <c r="AS27" i="13"/>
  <c r="AQ27" i="13"/>
  <c r="AO27" i="13"/>
  <c r="AM27" i="13"/>
  <c r="AK27" i="13"/>
  <c r="AI27" i="13"/>
  <c r="AU26" i="13"/>
  <c r="AS26" i="13"/>
  <c r="AQ26" i="13"/>
  <c r="AO26" i="13"/>
  <c r="AM26" i="13"/>
  <c r="AK26" i="13"/>
  <c r="AI26" i="13"/>
  <c r="AU25" i="13"/>
  <c r="AS25" i="13"/>
  <c r="AQ25" i="13"/>
  <c r="AO25" i="13"/>
  <c r="AM25" i="13"/>
  <c r="AK25" i="13"/>
  <c r="AI25" i="13"/>
  <c r="AC25" i="13"/>
  <c r="AD25" i="13" s="1"/>
  <c r="BA25" i="13" s="1"/>
  <c r="H25" i="13"/>
  <c r="AE25" i="13" s="1"/>
  <c r="AU24" i="13"/>
  <c r="AS24" i="13"/>
  <c r="AQ24" i="13"/>
  <c r="AO24" i="13"/>
  <c r="AM24" i="13"/>
  <c r="AK24" i="13"/>
  <c r="AI24" i="13"/>
  <c r="AU23" i="13"/>
  <c r="AS23" i="13"/>
  <c r="AQ23" i="13"/>
  <c r="AO23" i="13"/>
  <c r="AM23" i="13"/>
  <c r="AK23" i="13"/>
  <c r="AI23" i="13"/>
  <c r="AU22" i="13"/>
  <c r="AS22" i="13"/>
  <c r="AQ22" i="13"/>
  <c r="AO22" i="13"/>
  <c r="AM22" i="13"/>
  <c r="AK22" i="13"/>
  <c r="AI22" i="13"/>
  <c r="AC22" i="13"/>
  <c r="AD22" i="13" s="1"/>
  <c r="H22" i="13"/>
  <c r="I22" i="13" s="1"/>
  <c r="AU21" i="13"/>
  <c r="AS21" i="13"/>
  <c r="AQ21" i="13"/>
  <c r="AO21" i="13"/>
  <c r="AM21" i="13"/>
  <c r="AK21" i="13"/>
  <c r="AI21" i="13"/>
  <c r="AU20" i="13"/>
  <c r="AS20" i="13"/>
  <c r="AQ20" i="13"/>
  <c r="AO20" i="13"/>
  <c r="AM20" i="13"/>
  <c r="AK20" i="13"/>
  <c r="AI20" i="13"/>
  <c r="AU19" i="13"/>
  <c r="AS19" i="13"/>
  <c r="AQ19" i="13"/>
  <c r="AO19" i="13"/>
  <c r="AM19" i="13"/>
  <c r="AK19" i="13"/>
  <c r="AI19" i="13"/>
  <c r="AC19" i="13"/>
  <c r="AD19" i="13" s="1"/>
  <c r="BA19" i="13" s="1"/>
  <c r="H19" i="13"/>
  <c r="AU18" i="13"/>
  <c r="AS18" i="13"/>
  <c r="AQ18" i="13"/>
  <c r="AO18" i="13"/>
  <c r="AM18" i="13"/>
  <c r="AK18" i="13"/>
  <c r="AI18" i="13"/>
  <c r="AU17" i="13"/>
  <c r="AS17" i="13"/>
  <c r="AQ17" i="13"/>
  <c r="AO17" i="13"/>
  <c r="AM17" i="13"/>
  <c r="AK17" i="13"/>
  <c r="AI17" i="13"/>
  <c r="AU16" i="13"/>
  <c r="AS16" i="13"/>
  <c r="AQ16" i="13"/>
  <c r="AO16" i="13"/>
  <c r="AM16" i="13"/>
  <c r="AK16" i="13"/>
  <c r="AI16" i="13"/>
  <c r="AC16" i="13"/>
  <c r="AD16" i="13" s="1"/>
  <c r="H16" i="13"/>
  <c r="I16" i="13" s="1"/>
  <c r="AU15" i="13"/>
  <c r="AS15" i="13"/>
  <c r="AQ15" i="13"/>
  <c r="AO15" i="13"/>
  <c r="AM15" i="13"/>
  <c r="AK15" i="13"/>
  <c r="AI15" i="13"/>
  <c r="AU14" i="13"/>
  <c r="AS14" i="13"/>
  <c r="AQ14" i="13"/>
  <c r="AO14" i="13"/>
  <c r="AM14" i="13"/>
  <c r="AK14" i="13"/>
  <c r="AI14" i="13"/>
  <c r="AU13" i="13"/>
  <c r="AS13" i="13"/>
  <c r="AQ13" i="13"/>
  <c r="AO13" i="13"/>
  <c r="AM13" i="13"/>
  <c r="AK13" i="13"/>
  <c r="AI13" i="13"/>
  <c r="AC13" i="13"/>
  <c r="AD13" i="13" s="1"/>
  <c r="BA13" i="13" s="1"/>
  <c r="H13" i="13"/>
  <c r="AQ21" i="11"/>
  <c r="AQ20" i="11"/>
  <c r="AQ19" i="11"/>
  <c r="AQ17" i="11"/>
  <c r="AU42" i="11"/>
  <c r="AS42" i="11"/>
  <c r="AQ42" i="11"/>
  <c r="AO42" i="11"/>
  <c r="AM42" i="11"/>
  <c r="AK42" i="11"/>
  <c r="AI42" i="11"/>
  <c r="AU41" i="11"/>
  <c r="AS41" i="11"/>
  <c r="AQ41" i="11"/>
  <c r="AO41" i="11"/>
  <c r="AM41" i="11"/>
  <c r="AK41" i="11"/>
  <c r="AI41" i="11"/>
  <c r="AU40" i="11"/>
  <c r="AS40" i="11"/>
  <c r="AQ40" i="11"/>
  <c r="AO40" i="11"/>
  <c r="AM40" i="11"/>
  <c r="AK40" i="11"/>
  <c r="AI40" i="11"/>
  <c r="AC40" i="11"/>
  <c r="AD40" i="11" s="1"/>
  <c r="BA40" i="11" s="1"/>
  <c r="H40" i="11"/>
  <c r="I40" i="11" s="1"/>
  <c r="AU39" i="11"/>
  <c r="AS39" i="11"/>
  <c r="AQ39" i="11"/>
  <c r="AO39" i="11"/>
  <c r="AM39" i="11"/>
  <c r="AK39" i="11"/>
  <c r="AI39" i="11"/>
  <c r="AU38" i="11"/>
  <c r="AS38" i="11"/>
  <c r="AQ38" i="11"/>
  <c r="AO38" i="11"/>
  <c r="AM38" i="11"/>
  <c r="AK38" i="11"/>
  <c r="AI38" i="11"/>
  <c r="AU37" i="11"/>
  <c r="AS37" i="11"/>
  <c r="AQ37" i="11"/>
  <c r="AO37" i="11"/>
  <c r="AM37" i="11"/>
  <c r="AK37" i="11"/>
  <c r="AI37" i="11"/>
  <c r="AC37" i="11"/>
  <c r="AD37" i="11" s="1"/>
  <c r="H37" i="11"/>
  <c r="I37" i="11" s="1"/>
  <c r="AU36" i="11"/>
  <c r="AS36" i="11"/>
  <c r="AQ36" i="11"/>
  <c r="AO36" i="11"/>
  <c r="AM36" i="11"/>
  <c r="AK36" i="11"/>
  <c r="AI36" i="11"/>
  <c r="AU35" i="11"/>
  <c r="AS35" i="11"/>
  <c r="AQ35" i="11"/>
  <c r="AO35" i="11"/>
  <c r="AM35" i="11"/>
  <c r="AK35" i="11"/>
  <c r="AI35" i="11"/>
  <c r="AU34" i="11"/>
  <c r="AS34" i="11"/>
  <c r="AQ34" i="11"/>
  <c r="AO34" i="11"/>
  <c r="AM34" i="11"/>
  <c r="AK34" i="11"/>
  <c r="AI34" i="11"/>
  <c r="AC34" i="11"/>
  <c r="AD34" i="11" s="1"/>
  <c r="BA34" i="11" s="1"/>
  <c r="H34" i="11"/>
  <c r="I34" i="11" s="1"/>
  <c r="AU33" i="11"/>
  <c r="AS33" i="11"/>
  <c r="AQ33" i="11"/>
  <c r="AO33" i="11"/>
  <c r="AM33" i="11"/>
  <c r="AK33" i="11"/>
  <c r="AI33" i="11"/>
  <c r="AU32" i="11"/>
  <c r="AS32" i="11"/>
  <c r="AQ32" i="11"/>
  <c r="AO32" i="11"/>
  <c r="AM32" i="11"/>
  <c r="AK32" i="11"/>
  <c r="AI32" i="11"/>
  <c r="AU31" i="11"/>
  <c r="AS31" i="11"/>
  <c r="AQ31" i="11"/>
  <c r="AO31" i="11"/>
  <c r="AM31" i="11"/>
  <c r="AK31" i="11"/>
  <c r="AI31" i="11"/>
  <c r="AC31" i="11"/>
  <c r="AD31" i="11" s="1"/>
  <c r="BA31" i="11" s="1"/>
  <c r="H31" i="11"/>
  <c r="I31" i="11" s="1"/>
  <c r="AU30" i="11"/>
  <c r="AS30" i="11"/>
  <c r="AQ30" i="11"/>
  <c r="AO30" i="11"/>
  <c r="AM30" i="11"/>
  <c r="AK30" i="11"/>
  <c r="AI30" i="11"/>
  <c r="AU29" i="11"/>
  <c r="AS29" i="11"/>
  <c r="AQ29" i="11"/>
  <c r="AO29" i="11"/>
  <c r="AM29" i="11"/>
  <c r="AK29" i="11"/>
  <c r="AI29" i="11"/>
  <c r="AU28" i="11"/>
  <c r="AS28" i="11"/>
  <c r="AQ28" i="11"/>
  <c r="AO28" i="11"/>
  <c r="AM28" i="11"/>
  <c r="AK28" i="11"/>
  <c r="AI28" i="11"/>
  <c r="AC28" i="11"/>
  <c r="AD28" i="11" s="1"/>
  <c r="BA28" i="11" s="1"/>
  <c r="H28" i="11"/>
  <c r="I28" i="11" s="1"/>
  <c r="AU27" i="11"/>
  <c r="AS27" i="11"/>
  <c r="AQ27" i="11"/>
  <c r="AO27" i="11"/>
  <c r="AM27" i="11"/>
  <c r="AK27" i="11"/>
  <c r="AI27" i="11"/>
  <c r="AU26" i="11"/>
  <c r="AS26" i="11"/>
  <c r="AQ26" i="11"/>
  <c r="AO26" i="11"/>
  <c r="AM26" i="11"/>
  <c r="AK26" i="11"/>
  <c r="AI26" i="11"/>
  <c r="AU25" i="11"/>
  <c r="AS25" i="11"/>
  <c r="AQ25" i="11"/>
  <c r="AO25" i="11"/>
  <c r="AM25" i="11"/>
  <c r="AK25" i="11"/>
  <c r="AI25" i="11"/>
  <c r="AC25" i="11"/>
  <c r="AD25" i="11" s="1"/>
  <c r="BA25" i="11" s="1"/>
  <c r="H25" i="11"/>
  <c r="I25" i="11" s="1"/>
  <c r="AU24" i="11"/>
  <c r="AS24" i="11"/>
  <c r="AQ24" i="11"/>
  <c r="AO24" i="11"/>
  <c r="AM24" i="11"/>
  <c r="AK24" i="11"/>
  <c r="AI24" i="11"/>
  <c r="AU23" i="11"/>
  <c r="AS23" i="11"/>
  <c r="AQ23" i="11"/>
  <c r="AO23" i="11"/>
  <c r="AM23" i="11"/>
  <c r="AK23" i="11"/>
  <c r="AI23" i="11"/>
  <c r="AU22" i="11"/>
  <c r="AS22" i="11"/>
  <c r="AQ22" i="11"/>
  <c r="AO22" i="11"/>
  <c r="AM22" i="11"/>
  <c r="AK22" i="11"/>
  <c r="AI22" i="11"/>
  <c r="AC22" i="11"/>
  <c r="AD22" i="11" s="1"/>
  <c r="BA22" i="11" s="1"/>
  <c r="H22" i="11"/>
  <c r="I22" i="11" s="1"/>
  <c r="AU21" i="11"/>
  <c r="AS21" i="11"/>
  <c r="AO21" i="11"/>
  <c r="AM21" i="11"/>
  <c r="AK21" i="11"/>
  <c r="AI21" i="11"/>
  <c r="AU20" i="11"/>
  <c r="AS20" i="11"/>
  <c r="AO20" i="11"/>
  <c r="AM20" i="11"/>
  <c r="AK20" i="11"/>
  <c r="AI20" i="11"/>
  <c r="AU19" i="11"/>
  <c r="AS19" i="11"/>
  <c r="AO19" i="11"/>
  <c r="AM19" i="11"/>
  <c r="AK19" i="11"/>
  <c r="AI19" i="11"/>
  <c r="AC19" i="11"/>
  <c r="AD19" i="11" s="1"/>
  <c r="BA19" i="11" s="1"/>
  <c r="H19" i="11"/>
  <c r="AU18" i="11"/>
  <c r="AS18" i="11"/>
  <c r="AQ18" i="11"/>
  <c r="AO18" i="11"/>
  <c r="AM18" i="11"/>
  <c r="AK18" i="11"/>
  <c r="AI18" i="11"/>
  <c r="AU17" i="11"/>
  <c r="AS17" i="11"/>
  <c r="AO17" i="11"/>
  <c r="AM17" i="11"/>
  <c r="AK17" i="11"/>
  <c r="AI17" i="11"/>
  <c r="AU16" i="11"/>
  <c r="AS16" i="11"/>
  <c r="AQ16" i="11"/>
  <c r="AO16" i="11"/>
  <c r="AM16" i="11"/>
  <c r="AK16" i="11"/>
  <c r="AI16" i="11"/>
  <c r="AC16" i="11"/>
  <c r="AD16" i="11" s="1"/>
  <c r="BA16" i="11" s="1"/>
  <c r="H16" i="11"/>
  <c r="I16" i="11" s="1"/>
  <c r="AU15" i="11"/>
  <c r="AS15" i="11"/>
  <c r="AQ15" i="11"/>
  <c r="AO15" i="11"/>
  <c r="AM15" i="11"/>
  <c r="AK15" i="11"/>
  <c r="AI15" i="11"/>
  <c r="AU14" i="11"/>
  <c r="AS14" i="11"/>
  <c r="AQ14" i="11"/>
  <c r="AO14" i="11"/>
  <c r="AM14" i="11"/>
  <c r="AK14" i="11"/>
  <c r="AI14" i="11"/>
  <c r="AU13" i="11"/>
  <c r="AS13" i="11"/>
  <c r="AQ13" i="11"/>
  <c r="AO13" i="11"/>
  <c r="AM13" i="11"/>
  <c r="AK13" i="11"/>
  <c r="AI13" i="11"/>
  <c r="AC13" i="11"/>
  <c r="AD13" i="11" s="1"/>
  <c r="BA13" i="11" s="1"/>
  <c r="H13" i="11"/>
  <c r="H16" i="7"/>
  <c r="I16" i="7" s="1"/>
  <c r="AC16" i="7"/>
  <c r="AD16" i="7" s="1"/>
  <c r="BA16" i="7" s="1"/>
  <c r="AI16" i="7"/>
  <c r="AK16" i="7"/>
  <c r="AM16" i="7"/>
  <c r="AO16" i="7"/>
  <c r="AQ16" i="7"/>
  <c r="AS16" i="7"/>
  <c r="AU16" i="7"/>
  <c r="AI17" i="7"/>
  <c r="AK17" i="7"/>
  <c r="AM17" i="7"/>
  <c r="AO17" i="7"/>
  <c r="AQ17" i="7"/>
  <c r="AS17" i="7"/>
  <c r="AU17" i="7"/>
  <c r="AI18" i="7"/>
  <c r="AK18" i="7"/>
  <c r="AM18" i="7"/>
  <c r="AO18" i="7"/>
  <c r="AQ18" i="7"/>
  <c r="AS18" i="7"/>
  <c r="AU18" i="7"/>
  <c r="H19" i="7"/>
  <c r="I19" i="7" s="1"/>
  <c r="AC19" i="7"/>
  <c r="AD19" i="7" s="1"/>
  <c r="AI19" i="7"/>
  <c r="AK19" i="7"/>
  <c r="AM19" i="7"/>
  <c r="AO19" i="7"/>
  <c r="AQ19" i="7"/>
  <c r="AS19" i="7"/>
  <c r="AU19" i="7"/>
  <c r="AI20" i="7"/>
  <c r="AK20" i="7"/>
  <c r="AM20" i="7"/>
  <c r="AO20" i="7"/>
  <c r="AQ20" i="7"/>
  <c r="AS20" i="7"/>
  <c r="AU20" i="7"/>
  <c r="AI21" i="7"/>
  <c r="AK21" i="7"/>
  <c r="AM21" i="7"/>
  <c r="AO21" i="7"/>
  <c r="AQ21" i="7"/>
  <c r="AS21" i="7"/>
  <c r="AV21" i="7" s="1"/>
  <c r="AW21" i="7" s="1"/>
  <c r="AU21" i="7"/>
  <c r="H22" i="7"/>
  <c r="I22" i="7" s="1"/>
  <c r="AC22" i="7"/>
  <c r="AD22" i="7" s="1"/>
  <c r="AI22" i="7"/>
  <c r="AK22" i="7"/>
  <c r="AM22" i="7"/>
  <c r="AO22" i="7"/>
  <c r="AQ22" i="7"/>
  <c r="AS22" i="7"/>
  <c r="AU22" i="7"/>
  <c r="AI23" i="7"/>
  <c r="AK23" i="7"/>
  <c r="AM23" i="7"/>
  <c r="AO23" i="7"/>
  <c r="AQ23" i="7"/>
  <c r="AS23" i="7"/>
  <c r="AU23" i="7"/>
  <c r="AI24" i="7"/>
  <c r="AK24" i="7"/>
  <c r="AM24" i="7"/>
  <c r="AO24" i="7"/>
  <c r="AQ24" i="7"/>
  <c r="AS24" i="7"/>
  <c r="AU24" i="7"/>
  <c r="H25" i="7"/>
  <c r="I25" i="7"/>
  <c r="AC25" i="7"/>
  <c r="AD25" i="7" s="1"/>
  <c r="AI25" i="7"/>
  <c r="AK25" i="7"/>
  <c r="AM25" i="7"/>
  <c r="AO25" i="7"/>
  <c r="AQ25" i="7"/>
  <c r="AS25" i="7"/>
  <c r="AU25" i="7"/>
  <c r="AI26" i="7"/>
  <c r="AK26" i="7"/>
  <c r="AM26" i="7"/>
  <c r="AO26" i="7"/>
  <c r="AQ26" i="7"/>
  <c r="AS26" i="7"/>
  <c r="AU26" i="7"/>
  <c r="AI27" i="7"/>
  <c r="AK27" i="7"/>
  <c r="AM27" i="7"/>
  <c r="AO27" i="7"/>
  <c r="AQ27" i="7"/>
  <c r="AS27" i="7"/>
  <c r="AV27" i="7" s="1"/>
  <c r="AW27" i="7" s="1"/>
  <c r="AU27" i="7"/>
  <c r="H28" i="7"/>
  <c r="I28" i="7"/>
  <c r="AC28" i="7"/>
  <c r="AD28" i="7" s="1"/>
  <c r="AI28" i="7"/>
  <c r="AK28" i="7"/>
  <c r="AM28" i="7"/>
  <c r="AO28" i="7"/>
  <c r="AQ28" i="7"/>
  <c r="AS28" i="7"/>
  <c r="AU28" i="7"/>
  <c r="AI29" i="7"/>
  <c r="AK29" i="7"/>
  <c r="AM29" i="7"/>
  <c r="AO29" i="7"/>
  <c r="AQ29" i="7"/>
  <c r="AV29" i="7" s="1"/>
  <c r="AW29" i="7" s="1"/>
  <c r="AS29" i="7"/>
  <c r="AU29" i="7"/>
  <c r="AI30" i="7"/>
  <c r="AK30" i="7"/>
  <c r="AM30" i="7"/>
  <c r="AO30" i="7"/>
  <c r="AQ30" i="7"/>
  <c r="AS30" i="7"/>
  <c r="AU30" i="7"/>
  <c r="H31" i="7"/>
  <c r="I31" i="7"/>
  <c r="AC31" i="7"/>
  <c r="AD31" i="7" s="1"/>
  <c r="AI31" i="7"/>
  <c r="AK31" i="7"/>
  <c r="AM31" i="7"/>
  <c r="AO31" i="7"/>
  <c r="AQ31" i="7"/>
  <c r="AS31" i="7"/>
  <c r="AU31" i="7"/>
  <c r="AI32" i="7"/>
  <c r="AK32" i="7"/>
  <c r="AM32" i="7"/>
  <c r="AO32" i="7"/>
  <c r="AQ32" i="7"/>
  <c r="AS32" i="7"/>
  <c r="AU32" i="7"/>
  <c r="AI33" i="7"/>
  <c r="AK33" i="7"/>
  <c r="AM33" i="7"/>
  <c r="AO33" i="7"/>
  <c r="AQ33" i="7"/>
  <c r="AS33" i="7"/>
  <c r="AU33" i="7"/>
  <c r="AS16" i="8"/>
  <c r="AQ16" i="8"/>
  <c r="AO16" i="8"/>
  <c r="AM16" i="8"/>
  <c r="AK16" i="8"/>
  <c r="AI16" i="8"/>
  <c r="AS15" i="8"/>
  <c r="AQ15" i="8"/>
  <c r="AO15" i="8"/>
  <c r="AM15" i="8"/>
  <c r="AK15" i="8"/>
  <c r="AI15" i="8"/>
  <c r="AU42" i="10"/>
  <c r="AS42" i="10"/>
  <c r="AQ42" i="10"/>
  <c r="AO42" i="10"/>
  <c r="AM42" i="10"/>
  <c r="AK42" i="10"/>
  <c r="AI42" i="10"/>
  <c r="AU41" i="10"/>
  <c r="AS41" i="10"/>
  <c r="AQ41" i="10"/>
  <c r="AO41" i="10"/>
  <c r="AM41" i="10"/>
  <c r="AK41" i="10"/>
  <c r="AI41" i="10"/>
  <c r="AU40" i="10"/>
  <c r="AS40" i="10"/>
  <c r="AQ40" i="10"/>
  <c r="AO40" i="10"/>
  <c r="AM40" i="10"/>
  <c r="AK40" i="10"/>
  <c r="AI40" i="10"/>
  <c r="AC40" i="10"/>
  <c r="AD40" i="10" s="1"/>
  <c r="BA40" i="10" s="1"/>
  <c r="H40" i="10"/>
  <c r="I40" i="10" s="1"/>
  <c r="AU39" i="10"/>
  <c r="AS39" i="10"/>
  <c r="AQ39" i="10"/>
  <c r="AO39" i="10"/>
  <c r="AM39" i="10"/>
  <c r="AK39" i="10"/>
  <c r="AI39" i="10"/>
  <c r="AU38" i="10"/>
  <c r="AS38" i="10"/>
  <c r="AQ38" i="10"/>
  <c r="AO38" i="10"/>
  <c r="AM38" i="10"/>
  <c r="AK38" i="10"/>
  <c r="AI38" i="10"/>
  <c r="AU37" i="10"/>
  <c r="AS37" i="10"/>
  <c r="AQ37" i="10"/>
  <c r="AO37" i="10"/>
  <c r="AM37" i="10"/>
  <c r="AK37" i="10"/>
  <c r="AI37" i="10"/>
  <c r="AC37" i="10"/>
  <c r="AD37" i="10" s="1"/>
  <c r="I37" i="10"/>
  <c r="H37" i="10"/>
  <c r="AU36" i="10"/>
  <c r="AS36" i="10"/>
  <c r="AQ36" i="10"/>
  <c r="AO36" i="10"/>
  <c r="AM36" i="10"/>
  <c r="AK36" i="10"/>
  <c r="AI36" i="10"/>
  <c r="AU35" i="10"/>
  <c r="AS35" i="10"/>
  <c r="AQ35" i="10"/>
  <c r="AO35" i="10"/>
  <c r="AM35" i="10"/>
  <c r="AK35" i="10"/>
  <c r="AI35" i="10"/>
  <c r="AU34" i="10"/>
  <c r="AS34" i="10"/>
  <c r="AQ34" i="10"/>
  <c r="AO34" i="10"/>
  <c r="AM34" i="10"/>
  <c r="AK34" i="10"/>
  <c r="AI34" i="10"/>
  <c r="AC34" i="10"/>
  <c r="AD34" i="10" s="1"/>
  <c r="BA34" i="10" s="1"/>
  <c r="H34" i="10"/>
  <c r="I34" i="10" s="1"/>
  <c r="AU33" i="10"/>
  <c r="AS33" i="10"/>
  <c r="AQ33" i="10"/>
  <c r="AO33" i="10"/>
  <c r="AM33" i="10"/>
  <c r="AK33" i="10"/>
  <c r="AI33" i="10"/>
  <c r="AU32" i="10"/>
  <c r="AS32" i="10"/>
  <c r="AQ32" i="10"/>
  <c r="AO32" i="10"/>
  <c r="AM32" i="10"/>
  <c r="AK32" i="10"/>
  <c r="AI32" i="10"/>
  <c r="AU31" i="10"/>
  <c r="AS31" i="10"/>
  <c r="AQ31" i="10"/>
  <c r="AO31" i="10"/>
  <c r="AM31" i="10"/>
  <c r="AK31" i="10"/>
  <c r="AI31" i="10"/>
  <c r="AC31" i="10"/>
  <c r="AD31" i="10" s="1"/>
  <c r="H31" i="10"/>
  <c r="I31" i="10" s="1"/>
  <c r="AU30" i="10"/>
  <c r="AS30" i="10"/>
  <c r="AQ30" i="10"/>
  <c r="AO30" i="10"/>
  <c r="AM30" i="10"/>
  <c r="AK30" i="10"/>
  <c r="AI30" i="10"/>
  <c r="AU29" i="10"/>
  <c r="AS29" i="10"/>
  <c r="AQ29" i="10"/>
  <c r="AO29" i="10"/>
  <c r="AM29" i="10"/>
  <c r="AK29" i="10"/>
  <c r="AI29" i="10"/>
  <c r="AU28" i="10"/>
  <c r="AS28" i="10"/>
  <c r="AQ28" i="10"/>
  <c r="AO28" i="10"/>
  <c r="AM28" i="10"/>
  <c r="AK28" i="10"/>
  <c r="AI28" i="10"/>
  <c r="AC28" i="10"/>
  <c r="AD28" i="10" s="1"/>
  <c r="BA28" i="10" s="1"/>
  <c r="H28" i="10"/>
  <c r="I28" i="10" s="1"/>
  <c r="AU27" i="10"/>
  <c r="AS27" i="10"/>
  <c r="AQ27" i="10"/>
  <c r="AO27" i="10"/>
  <c r="AM27" i="10"/>
  <c r="AK27" i="10"/>
  <c r="AI27" i="10"/>
  <c r="AU26" i="10"/>
  <c r="AS26" i="10"/>
  <c r="AQ26" i="10"/>
  <c r="AO26" i="10"/>
  <c r="AM26" i="10"/>
  <c r="AK26" i="10"/>
  <c r="AI26" i="10"/>
  <c r="AU25" i="10"/>
  <c r="AS25" i="10"/>
  <c r="AQ25" i="10"/>
  <c r="AO25" i="10"/>
  <c r="AM25" i="10"/>
  <c r="AK25" i="10"/>
  <c r="AI25" i="10"/>
  <c r="AC25" i="10"/>
  <c r="AD25" i="10" s="1"/>
  <c r="BA25" i="10" s="1"/>
  <c r="H25" i="10"/>
  <c r="I25" i="10" s="1"/>
  <c r="AU24" i="10"/>
  <c r="AS24" i="10"/>
  <c r="AQ24" i="10"/>
  <c r="AO24" i="10"/>
  <c r="AM24" i="10"/>
  <c r="AK24" i="10"/>
  <c r="AI24" i="10"/>
  <c r="AU23" i="10"/>
  <c r="AS23" i="10"/>
  <c r="AQ23" i="10"/>
  <c r="AO23" i="10"/>
  <c r="AM23" i="10"/>
  <c r="AK23" i="10"/>
  <c r="AI23" i="10"/>
  <c r="AU22" i="10"/>
  <c r="AS22" i="10"/>
  <c r="AQ22" i="10"/>
  <c r="AO22" i="10"/>
  <c r="AM22" i="10"/>
  <c r="AK22" i="10"/>
  <c r="AI22" i="10"/>
  <c r="AC22" i="10"/>
  <c r="AD22" i="10" s="1"/>
  <c r="BA22" i="10" s="1"/>
  <c r="H22" i="10"/>
  <c r="I22" i="10" s="1"/>
  <c r="AU21" i="10"/>
  <c r="AS21" i="10"/>
  <c r="AQ21" i="10"/>
  <c r="AO21" i="10"/>
  <c r="AM21" i="10"/>
  <c r="AK21" i="10"/>
  <c r="AI21" i="10"/>
  <c r="AU20" i="10"/>
  <c r="AS20" i="10"/>
  <c r="AQ20" i="10"/>
  <c r="AO20" i="10"/>
  <c r="AM20" i="10"/>
  <c r="AK20" i="10"/>
  <c r="AI20" i="10"/>
  <c r="AU19" i="10"/>
  <c r="AS19" i="10"/>
  <c r="AQ19" i="10"/>
  <c r="AO19" i="10"/>
  <c r="AM19" i="10"/>
  <c r="AK19" i="10"/>
  <c r="AI19" i="10"/>
  <c r="AC19" i="10"/>
  <c r="AD19" i="10" s="1"/>
  <c r="BA19" i="10" s="1"/>
  <c r="H19" i="10"/>
  <c r="I19" i="10" s="1"/>
  <c r="AU18" i="10"/>
  <c r="AS18" i="10"/>
  <c r="AQ18" i="10"/>
  <c r="AO18" i="10"/>
  <c r="AM18" i="10"/>
  <c r="AK18" i="10"/>
  <c r="AI18" i="10"/>
  <c r="AU17" i="10"/>
  <c r="AS17" i="10"/>
  <c r="AQ17" i="10"/>
  <c r="AO17" i="10"/>
  <c r="AM17" i="10"/>
  <c r="AK17" i="10"/>
  <c r="AI17" i="10"/>
  <c r="AU16" i="10"/>
  <c r="AS16" i="10"/>
  <c r="AQ16" i="10"/>
  <c r="AO16" i="10"/>
  <c r="AM16" i="10"/>
  <c r="AK16" i="10"/>
  <c r="AI16" i="10"/>
  <c r="AC16" i="10"/>
  <c r="AD16" i="10" s="1"/>
  <c r="BA16" i="10" s="1"/>
  <c r="H16" i="10"/>
  <c r="I16" i="10" s="1"/>
  <c r="AU14" i="10"/>
  <c r="AV14" i="10" s="1"/>
  <c r="AW14" i="10" s="1"/>
  <c r="AS14" i="10"/>
  <c r="AQ14" i="10"/>
  <c r="AO14" i="10"/>
  <c r="AM14" i="10"/>
  <c r="AK14" i="10"/>
  <c r="AI14" i="10"/>
  <c r="AU13" i="10"/>
  <c r="AS13" i="10"/>
  <c r="AQ13" i="10"/>
  <c r="AO13" i="10"/>
  <c r="AM13" i="10"/>
  <c r="AK13" i="10"/>
  <c r="AI13" i="10"/>
  <c r="AC13" i="10"/>
  <c r="AD13" i="10" s="1"/>
  <c r="BA13" i="10" s="1"/>
  <c r="H13" i="10"/>
  <c r="AU42" i="9"/>
  <c r="AS42" i="9"/>
  <c r="AQ42" i="9"/>
  <c r="AO42" i="9"/>
  <c r="AM42" i="9"/>
  <c r="AK42" i="9"/>
  <c r="AI42" i="9"/>
  <c r="AU41" i="9"/>
  <c r="AS41" i="9"/>
  <c r="AQ41" i="9"/>
  <c r="AO41" i="9"/>
  <c r="AM41" i="9"/>
  <c r="AK41" i="9"/>
  <c r="AI41" i="9"/>
  <c r="AU40" i="9"/>
  <c r="AS40" i="9"/>
  <c r="AQ40" i="9"/>
  <c r="AO40" i="9"/>
  <c r="AM40" i="9"/>
  <c r="AK40" i="9"/>
  <c r="AI40" i="9"/>
  <c r="AC40" i="9"/>
  <c r="AD40" i="9" s="1"/>
  <c r="H40" i="9"/>
  <c r="I40" i="9" s="1"/>
  <c r="AU39" i="9"/>
  <c r="AS39" i="9"/>
  <c r="AQ39" i="9"/>
  <c r="AO39" i="9"/>
  <c r="AM39" i="9"/>
  <c r="AK39" i="9"/>
  <c r="AI39" i="9"/>
  <c r="AU38" i="9"/>
  <c r="AS38" i="9"/>
  <c r="AQ38" i="9"/>
  <c r="AO38" i="9"/>
  <c r="AM38" i="9"/>
  <c r="AK38" i="9"/>
  <c r="AI38" i="9"/>
  <c r="AU37" i="9"/>
  <c r="AS37" i="9"/>
  <c r="AQ37" i="9"/>
  <c r="AO37" i="9"/>
  <c r="AM37" i="9"/>
  <c r="AK37" i="9"/>
  <c r="AI37" i="9"/>
  <c r="AC37" i="9"/>
  <c r="AD37" i="9" s="1"/>
  <c r="BA37" i="9" s="1"/>
  <c r="H37" i="9"/>
  <c r="AU36" i="9"/>
  <c r="AS36" i="9"/>
  <c r="AQ36" i="9"/>
  <c r="AO36" i="9"/>
  <c r="AM36" i="9"/>
  <c r="AK36" i="9"/>
  <c r="AI36" i="9"/>
  <c r="AU35" i="9"/>
  <c r="AS35" i="9"/>
  <c r="AQ35" i="9"/>
  <c r="AO35" i="9"/>
  <c r="AM35" i="9"/>
  <c r="AK35" i="9"/>
  <c r="AI35" i="9"/>
  <c r="AU34" i="9"/>
  <c r="AS34" i="9"/>
  <c r="AQ34" i="9"/>
  <c r="AO34" i="9"/>
  <c r="AM34" i="9"/>
  <c r="AK34" i="9"/>
  <c r="AI34" i="9"/>
  <c r="AC34" i="9"/>
  <c r="AD34" i="9" s="1"/>
  <c r="H34" i="9"/>
  <c r="I34" i="9" s="1"/>
  <c r="AU33" i="9"/>
  <c r="AS33" i="9"/>
  <c r="AQ33" i="9"/>
  <c r="AO33" i="9"/>
  <c r="AM33" i="9"/>
  <c r="AK33" i="9"/>
  <c r="AI33" i="9"/>
  <c r="AU32" i="9"/>
  <c r="AS32" i="9"/>
  <c r="AQ32" i="9"/>
  <c r="AO32" i="9"/>
  <c r="AM32" i="9"/>
  <c r="AK32" i="9"/>
  <c r="AI32" i="9"/>
  <c r="AU31" i="9"/>
  <c r="AS31" i="9"/>
  <c r="AQ31" i="9"/>
  <c r="AO31" i="9"/>
  <c r="AM31" i="9"/>
  <c r="AK31" i="9"/>
  <c r="AI31" i="9"/>
  <c r="AC31" i="9"/>
  <c r="AD31" i="9" s="1"/>
  <c r="BA31" i="9" s="1"/>
  <c r="H31" i="9"/>
  <c r="AU30" i="9"/>
  <c r="AS30" i="9"/>
  <c r="AQ30" i="9"/>
  <c r="AO30" i="9"/>
  <c r="AM30" i="9"/>
  <c r="AK30" i="9"/>
  <c r="AI30" i="9"/>
  <c r="AU29" i="9"/>
  <c r="AS29" i="9"/>
  <c r="AQ29" i="9"/>
  <c r="AO29" i="9"/>
  <c r="AM29" i="9"/>
  <c r="AK29" i="9"/>
  <c r="AI29" i="9"/>
  <c r="AU28" i="9"/>
  <c r="AS28" i="9"/>
  <c r="AQ28" i="9"/>
  <c r="AO28" i="9"/>
  <c r="AM28" i="9"/>
  <c r="AK28" i="9"/>
  <c r="AI28" i="9"/>
  <c r="AC28" i="9"/>
  <c r="AD28" i="9" s="1"/>
  <c r="H28" i="9"/>
  <c r="I28" i="9" s="1"/>
  <c r="AU27" i="9"/>
  <c r="AS27" i="9"/>
  <c r="AQ27" i="9"/>
  <c r="AO27" i="9"/>
  <c r="AM27" i="9"/>
  <c r="AK27" i="9"/>
  <c r="AI27" i="9"/>
  <c r="AU26" i="9"/>
  <c r="AS26" i="9"/>
  <c r="AQ26" i="9"/>
  <c r="AO26" i="9"/>
  <c r="AM26" i="9"/>
  <c r="AK26" i="9"/>
  <c r="AI26" i="9"/>
  <c r="AU25" i="9"/>
  <c r="AS25" i="9"/>
  <c r="AQ25" i="9"/>
  <c r="AO25" i="9"/>
  <c r="AM25" i="9"/>
  <c r="AK25" i="9"/>
  <c r="AI25" i="9"/>
  <c r="AC25" i="9"/>
  <c r="AD25" i="9" s="1"/>
  <c r="BA25" i="9" s="1"/>
  <c r="H25" i="9"/>
  <c r="AU24" i="9"/>
  <c r="AS24" i="9"/>
  <c r="AQ24" i="9"/>
  <c r="AO24" i="9"/>
  <c r="AM24" i="9"/>
  <c r="AK24" i="9"/>
  <c r="AI24" i="9"/>
  <c r="AU23" i="9"/>
  <c r="AS23" i="9"/>
  <c r="AQ23" i="9"/>
  <c r="AO23" i="9"/>
  <c r="AM23" i="9"/>
  <c r="AK23" i="9"/>
  <c r="AI23" i="9"/>
  <c r="AU22" i="9"/>
  <c r="AS22" i="9"/>
  <c r="AQ22" i="9"/>
  <c r="AO22" i="9"/>
  <c r="AM22" i="9"/>
  <c r="AK22" i="9"/>
  <c r="AI22" i="9"/>
  <c r="AC22" i="9"/>
  <c r="AD22" i="9" s="1"/>
  <c r="H22" i="9"/>
  <c r="I22" i="9" s="1"/>
  <c r="AU21" i="9"/>
  <c r="AS21" i="9"/>
  <c r="AQ21" i="9"/>
  <c r="AO21" i="9"/>
  <c r="AM21" i="9"/>
  <c r="AK21" i="9"/>
  <c r="AI21" i="9"/>
  <c r="AU20" i="9"/>
  <c r="AS20" i="9"/>
  <c r="AQ20" i="9"/>
  <c r="AO20" i="9"/>
  <c r="AM20" i="9"/>
  <c r="AK20" i="9"/>
  <c r="AI20" i="9"/>
  <c r="AU19" i="9"/>
  <c r="AS19" i="9"/>
  <c r="AQ19" i="9"/>
  <c r="AO19" i="9"/>
  <c r="AM19" i="9"/>
  <c r="AK19" i="9"/>
  <c r="AI19" i="9"/>
  <c r="AC19" i="9"/>
  <c r="AD19" i="9" s="1"/>
  <c r="BA19" i="9" s="1"/>
  <c r="H19" i="9"/>
  <c r="AE19" i="9" s="1"/>
  <c r="AU18" i="9"/>
  <c r="AS18" i="9"/>
  <c r="AQ18" i="9"/>
  <c r="AO18" i="9"/>
  <c r="AM18" i="9"/>
  <c r="AK18" i="9"/>
  <c r="AI18" i="9"/>
  <c r="AU17" i="9"/>
  <c r="AS17" i="9"/>
  <c r="AQ17" i="9"/>
  <c r="AO17" i="9"/>
  <c r="AM17" i="9"/>
  <c r="AK17" i="9"/>
  <c r="AI17" i="9"/>
  <c r="AU16" i="9"/>
  <c r="AS16" i="9"/>
  <c r="AQ16" i="9"/>
  <c r="AO16" i="9"/>
  <c r="AM16" i="9"/>
  <c r="AK16" i="9"/>
  <c r="AI16" i="9"/>
  <c r="AC16" i="9"/>
  <c r="AD16" i="9" s="1"/>
  <c r="H16" i="9"/>
  <c r="I16" i="9" s="1"/>
  <c r="AU15" i="9"/>
  <c r="AS15" i="9"/>
  <c r="AQ15" i="9"/>
  <c r="AO15" i="9"/>
  <c r="AM15" i="9"/>
  <c r="AK15" i="9"/>
  <c r="AI15" i="9"/>
  <c r="AU14" i="9"/>
  <c r="AS14" i="9"/>
  <c r="AQ14" i="9"/>
  <c r="AO14" i="9"/>
  <c r="AM14" i="9"/>
  <c r="AK14" i="9"/>
  <c r="AI14" i="9"/>
  <c r="AU13" i="9"/>
  <c r="AS13" i="9"/>
  <c r="AQ13" i="9"/>
  <c r="AO13" i="9"/>
  <c r="AM13" i="9"/>
  <c r="AK13" i="9"/>
  <c r="AI13" i="9"/>
  <c r="AC13" i="9"/>
  <c r="AD13" i="9" s="1"/>
  <c r="BA13" i="9" s="1"/>
  <c r="H13" i="9"/>
  <c r="I13" i="9" s="1"/>
  <c r="AU40" i="8"/>
  <c r="AS40" i="8"/>
  <c r="AQ40" i="8"/>
  <c r="AO40" i="8"/>
  <c r="AM40" i="8"/>
  <c r="AK40" i="8"/>
  <c r="AI40" i="8"/>
  <c r="AU39" i="8"/>
  <c r="AS39" i="8"/>
  <c r="AQ39" i="8"/>
  <c r="AO39" i="8"/>
  <c r="AM39" i="8"/>
  <c r="AK39" i="8"/>
  <c r="AI39" i="8"/>
  <c r="AU38" i="8"/>
  <c r="AS38" i="8"/>
  <c r="AQ38" i="8"/>
  <c r="AO38" i="8"/>
  <c r="AM38" i="8"/>
  <c r="AK38" i="8"/>
  <c r="AI38" i="8"/>
  <c r="AC38" i="8"/>
  <c r="AD38" i="8" s="1"/>
  <c r="H38" i="8"/>
  <c r="I38" i="8" s="1"/>
  <c r="AU37" i="8"/>
  <c r="AS37" i="8"/>
  <c r="AQ37" i="8"/>
  <c r="AO37" i="8"/>
  <c r="AM37" i="8"/>
  <c r="AK37" i="8"/>
  <c r="AI37" i="8"/>
  <c r="AU36" i="8"/>
  <c r="AS36" i="8"/>
  <c r="AQ36" i="8"/>
  <c r="AO36" i="8"/>
  <c r="AM36" i="8"/>
  <c r="AK36" i="8"/>
  <c r="AI36" i="8"/>
  <c r="AU35" i="8"/>
  <c r="AS35" i="8"/>
  <c r="AQ35" i="8"/>
  <c r="AO35" i="8"/>
  <c r="AM35" i="8"/>
  <c r="AK35" i="8"/>
  <c r="AI35" i="8"/>
  <c r="AC35" i="8"/>
  <c r="AD35" i="8" s="1"/>
  <c r="BA35" i="8" s="1"/>
  <c r="H35" i="8"/>
  <c r="AU34" i="8"/>
  <c r="AS34" i="8"/>
  <c r="AQ34" i="8"/>
  <c r="AO34" i="8"/>
  <c r="AM34" i="8"/>
  <c r="AK34" i="8"/>
  <c r="AI34" i="8"/>
  <c r="AU33" i="8"/>
  <c r="AS33" i="8"/>
  <c r="AQ33" i="8"/>
  <c r="AO33" i="8"/>
  <c r="AM33" i="8"/>
  <c r="AK33" i="8"/>
  <c r="AI33" i="8"/>
  <c r="AU32" i="8"/>
  <c r="AS32" i="8"/>
  <c r="AQ32" i="8"/>
  <c r="AO32" i="8"/>
  <c r="AM32" i="8"/>
  <c r="AK32" i="8"/>
  <c r="AI32" i="8"/>
  <c r="AC32" i="8"/>
  <c r="AD32" i="8" s="1"/>
  <c r="H32" i="8"/>
  <c r="I32" i="8" s="1"/>
  <c r="AU31" i="8"/>
  <c r="AS31" i="8"/>
  <c r="AQ31" i="8"/>
  <c r="AO31" i="8"/>
  <c r="AM31" i="8"/>
  <c r="AK31" i="8"/>
  <c r="AI31" i="8"/>
  <c r="AU30" i="8"/>
  <c r="AS30" i="8"/>
  <c r="AQ30" i="8"/>
  <c r="AO30" i="8"/>
  <c r="AM30" i="8"/>
  <c r="AK30" i="8"/>
  <c r="AI30" i="8"/>
  <c r="AU29" i="8"/>
  <c r="AS29" i="8"/>
  <c r="AQ29" i="8"/>
  <c r="AO29" i="8"/>
  <c r="AM29" i="8"/>
  <c r="AK29" i="8"/>
  <c r="AI29" i="8"/>
  <c r="AC29" i="8"/>
  <c r="AD29" i="8" s="1"/>
  <c r="BA29" i="8" s="1"/>
  <c r="H29" i="8"/>
  <c r="AU28" i="8"/>
  <c r="AS28" i="8"/>
  <c r="AQ28" i="8"/>
  <c r="AO28" i="8"/>
  <c r="AM28" i="8"/>
  <c r="AK28" i="8"/>
  <c r="AI28" i="8"/>
  <c r="AU27" i="8"/>
  <c r="AS27" i="8"/>
  <c r="AQ27" i="8"/>
  <c r="AO27" i="8"/>
  <c r="AM27" i="8"/>
  <c r="AK27" i="8"/>
  <c r="AI27" i="8"/>
  <c r="AU26" i="8"/>
  <c r="AS26" i="8"/>
  <c r="AQ26" i="8"/>
  <c r="AO26" i="8"/>
  <c r="AM26" i="8"/>
  <c r="AK26" i="8"/>
  <c r="AI26" i="8"/>
  <c r="AC26" i="8"/>
  <c r="AD26" i="8" s="1"/>
  <c r="H26" i="8"/>
  <c r="I26" i="8" s="1"/>
  <c r="AU25" i="8"/>
  <c r="AS25" i="8"/>
  <c r="AQ25" i="8"/>
  <c r="AO25" i="8"/>
  <c r="AM25" i="8"/>
  <c r="AK25" i="8"/>
  <c r="AI25" i="8"/>
  <c r="AU24" i="8"/>
  <c r="AS24" i="8"/>
  <c r="AQ24" i="8"/>
  <c r="AO24" i="8"/>
  <c r="AM24" i="8"/>
  <c r="AK24" i="8"/>
  <c r="AI24" i="8"/>
  <c r="AU23" i="8"/>
  <c r="AS23" i="8"/>
  <c r="AQ23" i="8"/>
  <c r="AO23" i="8"/>
  <c r="AM23" i="8"/>
  <c r="AK23" i="8"/>
  <c r="AI23" i="8"/>
  <c r="AC23" i="8"/>
  <c r="AD23" i="8" s="1"/>
  <c r="BA23" i="8" s="1"/>
  <c r="H23" i="8"/>
  <c r="AE23" i="8" s="1"/>
  <c r="AU22" i="8"/>
  <c r="AS22" i="8"/>
  <c r="AQ22" i="8"/>
  <c r="AO22" i="8"/>
  <c r="AM22" i="8"/>
  <c r="AK22" i="8"/>
  <c r="AI22" i="8"/>
  <c r="AU21" i="8"/>
  <c r="AS21" i="8"/>
  <c r="AQ21" i="8"/>
  <c r="AO21" i="8"/>
  <c r="AM21" i="8"/>
  <c r="AK21" i="8"/>
  <c r="AI21" i="8"/>
  <c r="AU20" i="8"/>
  <c r="AS20" i="8"/>
  <c r="AQ20" i="8"/>
  <c r="AO20" i="8"/>
  <c r="AM20" i="8"/>
  <c r="AK20" i="8"/>
  <c r="AI20" i="8"/>
  <c r="AC20" i="8"/>
  <c r="AD20" i="8" s="1"/>
  <c r="H20" i="8"/>
  <c r="I20" i="8" s="1"/>
  <c r="AU19" i="8"/>
  <c r="AS19" i="8"/>
  <c r="AQ19" i="8"/>
  <c r="AO19" i="8"/>
  <c r="AM19" i="8"/>
  <c r="AK19" i="8"/>
  <c r="AI19" i="8"/>
  <c r="AU18" i="8"/>
  <c r="AS18" i="8"/>
  <c r="AQ18" i="8"/>
  <c r="AO18" i="8"/>
  <c r="AM18" i="8"/>
  <c r="AK18" i="8"/>
  <c r="AI18" i="8"/>
  <c r="AU17" i="8"/>
  <c r="AS17" i="8"/>
  <c r="AQ17" i="8"/>
  <c r="AO17" i="8"/>
  <c r="AM17" i="8"/>
  <c r="AK17" i="8"/>
  <c r="AI17" i="8"/>
  <c r="AC17" i="8"/>
  <c r="AD17" i="8" s="1"/>
  <c r="BA17" i="8" s="1"/>
  <c r="H17" i="8"/>
  <c r="AU16" i="8"/>
  <c r="AU15" i="8"/>
  <c r="AC15" i="8"/>
  <c r="AD15" i="8" s="1"/>
  <c r="H15" i="8"/>
  <c r="I15" i="8" s="1"/>
  <c r="AU14" i="8"/>
  <c r="AS14" i="8"/>
  <c r="AQ14" i="8"/>
  <c r="AO14" i="8"/>
  <c r="AM14" i="8"/>
  <c r="AK14" i="8"/>
  <c r="AI14" i="8"/>
  <c r="AU13" i="8"/>
  <c r="AS13" i="8"/>
  <c r="AQ13" i="8"/>
  <c r="AO13" i="8"/>
  <c r="AM13" i="8"/>
  <c r="AK13" i="8"/>
  <c r="AI13" i="8"/>
  <c r="AC13" i="8"/>
  <c r="AD13" i="8" s="1"/>
  <c r="BA13" i="8" s="1"/>
  <c r="H13" i="8"/>
  <c r="AU42" i="7"/>
  <c r="AS42" i="7"/>
  <c r="AQ42" i="7"/>
  <c r="AO42" i="7"/>
  <c r="AM42" i="7"/>
  <c r="AK42" i="7"/>
  <c r="AI42" i="7"/>
  <c r="AU41" i="7"/>
  <c r="AS41" i="7"/>
  <c r="AQ41" i="7"/>
  <c r="AO41" i="7"/>
  <c r="AM41" i="7"/>
  <c r="AK41" i="7"/>
  <c r="AI41" i="7"/>
  <c r="AU40" i="7"/>
  <c r="AS40" i="7"/>
  <c r="AQ40" i="7"/>
  <c r="AO40" i="7"/>
  <c r="AM40" i="7"/>
  <c r="AK40" i="7"/>
  <c r="AI40" i="7"/>
  <c r="AC40" i="7"/>
  <c r="AD40" i="7" s="1"/>
  <c r="H40" i="7"/>
  <c r="I40" i="7" s="1"/>
  <c r="AU39" i="7"/>
  <c r="AS39" i="7"/>
  <c r="AQ39" i="7"/>
  <c r="AO39" i="7"/>
  <c r="AM39" i="7"/>
  <c r="AK39" i="7"/>
  <c r="AI39" i="7"/>
  <c r="AU38" i="7"/>
  <c r="AS38" i="7"/>
  <c r="AQ38" i="7"/>
  <c r="AO38" i="7"/>
  <c r="AM38" i="7"/>
  <c r="AK38" i="7"/>
  <c r="AI38" i="7"/>
  <c r="AU37" i="7"/>
  <c r="AS37" i="7"/>
  <c r="AQ37" i="7"/>
  <c r="AO37" i="7"/>
  <c r="AM37" i="7"/>
  <c r="AK37" i="7"/>
  <c r="AI37" i="7"/>
  <c r="AC37" i="7"/>
  <c r="AD37" i="7" s="1"/>
  <c r="BA37" i="7" s="1"/>
  <c r="H37" i="7"/>
  <c r="AU36" i="7"/>
  <c r="AS36" i="7"/>
  <c r="AQ36" i="7"/>
  <c r="AO36" i="7"/>
  <c r="AM36" i="7"/>
  <c r="AK36" i="7"/>
  <c r="AI36" i="7"/>
  <c r="AU35" i="7"/>
  <c r="AS35" i="7"/>
  <c r="AQ35" i="7"/>
  <c r="AO35" i="7"/>
  <c r="AM35" i="7"/>
  <c r="AK35" i="7"/>
  <c r="AI35" i="7"/>
  <c r="AU34" i="7"/>
  <c r="AS34" i="7"/>
  <c r="AQ34" i="7"/>
  <c r="AO34" i="7"/>
  <c r="AM34" i="7"/>
  <c r="AK34" i="7"/>
  <c r="AI34" i="7"/>
  <c r="AC34" i="7"/>
  <c r="AD34" i="7" s="1"/>
  <c r="H34" i="7"/>
  <c r="I34" i="7" s="1"/>
  <c r="AU15" i="7"/>
  <c r="AS15" i="7"/>
  <c r="AQ15" i="7"/>
  <c r="AO15" i="7"/>
  <c r="AM15" i="7"/>
  <c r="AK15" i="7"/>
  <c r="AI15" i="7"/>
  <c r="AU14" i="7"/>
  <c r="AS14" i="7"/>
  <c r="AQ14" i="7"/>
  <c r="AO14" i="7"/>
  <c r="AM14" i="7"/>
  <c r="AK14" i="7"/>
  <c r="AI14" i="7"/>
  <c r="AU13" i="7"/>
  <c r="AS13" i="7"/>
  <c r="AQ13" i="7"/>
  <c r="AO13" i="7"/>
  <c r="AM13" i="7"/>
  <c r="AK13" i="7"/>
  <c r="AI13" i="7"/>
  <c r="AC13" i="7"/>
  <c r="AD13" i="7" s="1"/>
  <c r="BA13" i="7" s="1"/>
  <c r="H13" i="7"/>
  <c r="AU43" i="6"/>
  <c r="AS43" i="6"/>
  <c r="AQ43" i="6"/>
  <c r="AO43" i="6"/>
  <c r="AM43" i="6"/>
  <c r="AK43" i="6"/>
  <c r="AI43" i="6"/>
  <c r="AU42" i="6"/>
  <c r="AS42" i="6"/>
  <c r="AQ42" i="6"/>
  <c r="AO42" i="6"/>
  <c r="AM42" i="6"/>
  <c r="AK42" i="6"/>
  <c r="AI42" i="6"/>
  <c r="AU41" i="6"/>
  <c r="AS41" i="6"/>
  <c r="AQ41" i="6"/>
  <c r="AO41" i="6"/>
  <c r="AM41" i="6"/>
  <c r="AK41" i="6"/>
  <c r="AI41" i="6"/>
  <c r="AC41" i="6"/>
  <c r="AD41" i="6" s="1"/>
  <c r="H41" i="6"/>
  <c r="I41" i="6" s="1"/>
  <c r="AU40" i="6"/>
  <c r="AS40" i="6"/>
  <c r="AQ40" i="6"/>
  <c r="AO40" i="6"/>
  <c r="AM40" i="6"/>
  <c r="AK40" i="6"/>
  <c r="AI40" i="6"/>
  <c r="AU39" i="6"/>
  <c r="AS39" i="6"/>
  <c r="AQ39" i="6"/>
  <c r="AO39" i="6"/>
  <c r="AM39" i="6"/>
  <c r="AK39" i="6"/>
  <c r="AI39" i="6"/>
  <c r="AU38" i="6"/>
  <c r="AS38" i="6"/>
  <c r="AQ38" i="6"/>
  <c r="AO38" i="6"/>
  <c r="AM38" i="6"/>
  <c r="AK38" i="6"/>
  <c r="AI38" i="6"/>
  <c r="AC38" i="6"/>
  <c r="AD38" i="6" s="1"/>
  <c r="BA38" i="6" s="1"/>
  <c r="H38" i="6"/>
  <c r="AU37" i="6"/>
  <c r="AS37" i="6"/>
  <c r="AQ37" i="6"/>
  <c r="AO37" i="6"/>
  <c r="AM37" i="6"/>
  <c r="AK37" i="6"/>
  <c r="AI37" i="6"/>
  <c r="AU36" i="6"/>
  <c r="AS36" i="6"/>
  <c r="AQ36" i="6"/>
  <c r="AO36" i="6"/>
  <c r="AM36" i="6"/>
  <c r="AK36" i="6"/>
  <c r="AI36" i="6"/>
  <c r="AU35" i="6"/>
  <c r="AS35" i="6"/>
  <c r="AQ35" i="6"/>
  <c r="AO35" i="6"/>
  <c r="AM35" i="6"/>
  <c r="AK35" i="6"/>
  <c r="AI35" i="6"/>
  <c r="AC35" i="6"/>
  <c r="AD35" i="6" s="1"/>
  <c r="H35" i="6"/>
  <c r="I35" i="6" s="1"/>
  <c r="AU34" i="6"/>
  <c r="AS34" i="6"/>
  <c r="AQ34" i="6"/>
  <c r="AO34" i="6"/>
  <c r="AM34" i="6"/>
  <c r="AK34" i="6"/>
  <c r="AI34" i="6"/>
  <c r="AU33" i="6"/>
  <c r="AS33" i="6"/>
  <c r="AQ33" i="6"/>
  <c r="AO33" i="6"/>
  <c r="AM33" i="6"/>
  <c r="AK33" i="6"/>
  <c r="AI33" i="6"/>
  <c r="AU32" i="6"/>
  <c r="AS32" i="6"/>
  <c r="AQ32" i="6"/>
  <c r="AO32" i="6"/>
  <c r="AM32" i="6"/>
  <c r="AK32" i="6"/>
  <c r="AI32" i="6"/>
  <c r="AC32" i="6"/>
  <c r="AD32" i="6" s="1"/>
  <c r="BA32" i="6" s="1"/>
  <c r="H32" i="6"/>
  <c r="AU31" i="6"/>
  <c r="AS31" i="6"/>
  <c r="AQ31" i="6"/>
  <c r="AO31" i="6"/>
  <c r="AM31" i="6"/>
  <c r="AK31" i="6"/>
  <c r="AI31" i="6"/>
  <c r="AU30" i="6"/>
  <c r="AS30" i="6"/>
  <c r="AQ30" i="6"/>
  <c r="AO30" i="6"/>
  <c r="AM30" i="6"/>
  <c r="AK30" i="6"/>
  <c r="AI30" i="6"/>
  <c r="AU29" i="6"/>
  <c r="AS29" i="6"/>
  <c r="AQ29" i="6"/>
  <c r="AO29" i="6"/>
  <c r="AM29" i="6"/>
  <c r="AK29" i="6"/>
  <c r="AI29" i="6"/>
  <c r="AC29" i="6"/>
  <c r="AD29" i="6" s="1"/>
  <c r="H29" i="6"/>
  <c r="I29" i="6" s="1"/>
  <c r="AU28" i="6"/>
  <c r="AS28" i="6"/>
  <c r="AQ28" i="6"/>
  <c r="AO28" i="6"/>
  <c r="AM28" i="6"/>
  <c r="AK28" i="6"/>
  <c r="AI28" i="6"/>
  <c r="AU27" i="6"/>
  <c r="AS27" i="6"/>
  <c r="AQ27" i="6"/>
  <c r="AO27" i="6"/>
  <c r="AM27" i="6"/>
  <c r="AK27" i="6"/>
  <c r="AI27" i="6"/>
  <c r="AU26" i="6"/>
  <c r="AS26" i="6"/>
  <c r="AQ26" i="6"/>
  <c r="AO26" i="6"/>
  <c r="AM26" i="6"/>
  <c r="AK26" i="6"/>
  <c r="AI26" i="6"/>
  <c r="AC26" i="6"/>
  <c r="AD26" i="6" s="1"/>
  <c r="BA26" i="6" s="1"/>
  <c r="H26" i="6"/>
  <c r="AE26" i="6" s="1"/>
  <c r="AU25" i="6"/>
  <c r="AS25" i="6"/>
  <c r="AQ25" i="6"/>
  <c r="AO25" i="6"/>
  <c r="AM25" i="6"/>
  <c r="AK25" i="6"/>
  <c r="AI25" i="6"/>
  <c r="AU24" i="6"/>
  <c r="AS24" i="6"/>
  <c r="AQ24" i="6"/>
  <c r="AO24" i="6"/>
  <c r="AM24" i="6"/>
  <c r="AK24" i="6"/>
  <c r="AI24" i="6"/>
  <c r="AU23" i="6"/>
  <c r="AS23" i="6"/>
  <c r="AQ23" i="6"/>
  <c r="AO23" i="6"/>
  <c r="AM23" i="6"/>
  <c r="AK23" i="6"/>
  <c r="AI23" i="6"/>
  <c r="AC23" i="6"/>
  <c r="AD23" i="6" s="1"/>
  <c r="H23" i="6"/>
  <c r="I23" i="6" s="1"/>
  <c r="AU22" i="6"/>
  <c r="AS22" i="6"/>
  <c r="AQ22" i="6"/>
  <c r="AO22" i="6"/>
  <c r="AM22" i="6"/>
  <c r="AK22" i="6"/>
  <c r="AI22" i="6"/>
  <c r="AU21" i="6"/>
  <c r="AS21" i="6"/>
  <c r="AQ21" i="6"/>
  <c r="AO21" i="6"/>
  <c r="AM21" i="6"/>
  <c r="AK21" i="6"/>
  <c r="AI21" i="6"/>
  <c r="AU20" i="6"/>
  <c r="AS20" i="6"/>
  <c r="AQ20" i="6"/>
  <c r="AO20" i="6"/>
  <c r="AM20" i="6"/>
  <c r="AK20" i="6"/>
  <c r="AI20" i="6"/>
  <c r="AC20" i="6"/>
  <c r="AD20" i="6" s="1"/>
  <c r="BA20" i="6" s="1"/>
  <c r="H20" i="6"/>
  <c r="AU19" i="6"/>
  <c r="AS19" i="6"/>
  <c r="AQ19" i="6"/>
  <c r="AO19" i="6"/>
  <c r="AM19" i="6"/>
  <c r="AK19" i="6"/>
  <c r="AI19" i="6"/>
  <c r="AU17" i="6"/>
  <c r="AS17" i="6"/>
  <c r="AQ17" i="6"/>
  <c r="AO17" i="6"/>
  <c r="AM17" i="6"/>
  <c r="AK17" i="6"/>
  <c r="AI17" i="6"/>
  <c r="AC17" i="6"/>
  <c r="AD17" i="6" s="1"/>
  <c r="H17" i="6"/>
  <c r="I17" i="6" s="1"/>
  <c r="AU16" i="6"/>
  <c r="AS16" i="6"/>
  <c r="AQ16" i="6"/>
  <c r="AO16" i="6"/>
  <c r="AM16" i="6"/>
  <c r="AK16" i="6"/>
  <c r="AI16" i="6"/>
  <c r="AU13" i="6"/>
  <c r="AS13" i="6"/>
  <c r="AQ13" i="6"/>
  <c r="AO13" i="6"/>
  <c r="AM13" i="6"/>
  <c r="AK13" i="6"/>
  <c r="AI13" i="6"/>
  <c r="AC13" i="6"/>
  <c r="AD13" i="6" s="1"/>
  <c r="BA13" i="6" s="1"/>
  <c r="H13" i="6"/>
  <c r="AC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AI42" i="4"/>
  <c r="AK14"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40" i="4"/>
  <c r="AK41" i="4"/>
  <c r="AK42" i="4"/>
  <c r="AK13" i="4"/>
  <c r="AV13" i="10" l="1"/>
  <c r="AV20" i="22"/>
  <c r="AW20" i="22" s="1"/>
  <c r="AV26" i="10"/>
  <c r="AW26" i="10" s="1"/>
  <c r="AV34" i="15"/>
  <c r="AX34" i="15" s="1"/>
  <c r="AY34" i="15" s="1"/>
  <c r="AZ34" i="15" s="1"/>
  <c r="AV22" i="16"/>
  <c r="AV34" i="16"/>
  <c r="AV22" i="18"/>
  <c r="AW22" i="18" s="1"/>
  <c r="AV42" i="20"/>
  <c r="AW42" i="20" s="1"/>
  <c r="AV13" i="21"/>
  <c r="AV38" i="22"/>
  <c r="AW38" i="22" s="1"/>
  <c r="AV38" i="8"/>
  <c r="AV22" i="9"/>
  <c r="AX22" i="9" s="1"/>
  <c r="AY22" i="9" s="1"/>
  <c r="AZ22" i="9" s="1"/>
  <c r="AV34" i="9"/>
  <c r="AV41" i="14"/>
  <c r="AW41" i="14" s="1"/>
  <c r="AV37" i="15"/>
  <c r="AX37" i="15" s="1"/>
  <c r="AY37" i="15" s="1"/>
  <c r="AZ37" i="15" s="1"/>
  <c r="AV30" i="7"/>
  <c r="AW30" i="7" s="1"/>
  <c r="AV16" i="13"/>
  <c r="AV22" i="13"/>
  <c r="AV40" i="13"/>
  <c r="AV14" i="7"/>
  <c r="AW14" i="7" s="1"/>
  <c r="AV16" i="8"/>
  <c r="AW16" i="8" s="1"/>
  <c r="AV38" i="10"/>
  <c r="AW38" i="10" s="1"/>
  <c r="AV33" i="7"/>
  <c r="AW33" i="7" s="1"/>
  <c r="AV20" i="7"/>
  <c r="AW20" i="7" s="1"/>
  <c r="AV19" i="7"/>
  <c r="AW19" i="7" s="1"/>
  <c r="AV24" i="13"/>
  <c r="AW24" i="13" s="1"/>
  <c r="AV29" i="13"/>
  <c r="AW29" i="13" s="1"/>
  <c r="AV34" i="13"/>
  <c r="AW34" i="13" s="1"/>
  <c r="AV22" i="15"/>
  <c r="AV16" i="16"/>
  <c r="AV28" i="16"/>
  <c r="AW28" i="16" s="1"/>
  <c r="AV16" i="18"/>
  <c r="AW16" i="18" s="1"/>
  <c r="AV28" i="18"/>
  <c r="AV14" i="22"/>
  <c r="AW14" i="22" s="1"/>
  <c r="AV26" i="22"/>
  <c r="AW26" i="22" s="1"/>
  <c r="AV20" i="10"/>
  <c r="AW20" i="10" s="1"/>
  <c r="AV32" i="10"/>
  <c r="AW32" i="10" s="1"/>
  <c r="AV18" i="7"/>
  <c r="AW18" i="7" s="1"/>
  <c r="AV26" i="11"/>
  <c r="AW26" i="11" s="1"/>
  <c r="AV40" i="16"/>
  <c r="AW40" i="16" s="1"/>
  <c r="AV39" i="18"/>
  <c r="AW39" i="18" s="1"/>
  <c r="AV30" i="19"/>
  <c r="AW30" i="19" s="1"/>
  <c r="AV24" i="20"/>
  <c r="AW24" i="20" s="1"/>
  <c r="AV21" i="20"/>
  <c r="AW21" i="20" s="1"/>
  <c r="AV22" i="20"/>
  <c r="AV16" i="20"/>
  <c r="AV30" i="20"/>
  <c r="AW30" i="20" s="1"/>
  <c r="AV39" i="13"/>
  <c r="AW39" i="13" s="1"/>
  <c r="AV18" i="15"/>
  <c r="AW18" i="15" s="1"/>
  <c r="AV35" i="15"/>
  <c r="AW35" i="15" s="1"/>
  <c r="AV13" i="20"/>
  <c r="AV28" i="20"/>
  <c r="AX28" i="20" s="1"/>
  <c r="AY28" i="20" s="1"/>
  <c r="AZ28" i="20" s="1"/>
  <c r="AV41" i="20"/>
  <c r="AW41" i="20" s="1"/>
  <c r="AE19" i="21"/>
  <c r="BA19" i="21"/>
  <c r="AV15" i="9"/>
  <c r="AW15" i="9" s="1"/>
  <c r="AV37" i="9"/>
  <c r="AV39" i="9"/>
  <c r="AW39" i="9" s="1"/>
  <c r="AV28" i="7"/>
  <c r="AW28" i="7" s="1"/>
  <c r="AV21" i="13"/>
  <c r="AW21" i="13" s="1"/>
  <c r="AV25" i="13"/>
  <c r="AV26" i="13"/>
  <c r="AW26" i="13" s="1"/>
  <c r="AV28" i="13"/>
  <c r="AV26" i="15"/>
  <c r="AW26" i="15" s="1"/>
  <c r="AV29" i="15"/>
  <c r="AW29" i="15" s="1"/>
  <c r="AE31" i="15"/>
  <c r="AV31" i="15"/>
  <c r="AX31" i="15" s="1"/>
  <c r="AY31" i="15" s="1"/>
  <c r="AZ31" i="15" s="1"/>
  <c r="AV36" i="15"/>
  <c r="AW36" i="15" s="1"/>
  <c r="AV27" i="16"/>
  <c r="AW27" i="16" s="1"/>
  <c r="AV40" i="18"/>
  <c r="AV38" i="20"/>
  <c r="AW38" i="20" s="1"/>
  <c r="AV40" i="20"/>
  <c r="AX40" i="20" s="1"/>
  <c r="AY40" i="20" s="1"/>
  <c r="AZ40" i="20" s="1"/>
  <c r="AV21" i="21"/>
  <c r="AW21" i="21" s="1"/>
  <c r="AV23" i="21"/>
  <c r="AW23" i="21" s="1"/>
  <c r="AV38" i="21"/>
  <c r="AW38" i="21" s="1"/>
  <c r="AV19" i="9"/>
  <c r="AX19" i="9" s="1"/>
  <c r="AY19" i="9" s="1"/>
  <c r="AZ19" i="9" s="1"/>
  <c r="AV20" i="9"/>
  <c r="AW20" i="9" s="1"/>
  <c r="AV13" i="15"/>
  <c r="AV32" i="15"/>
  <c r="AW32" i="15" s="1"/>
  <c r="AV13" i="6"/>
  <c r="AX13" i="6" s="1"/>
  <c r="AY13" i="6" s="1"/>
  <c r="AZ13" i="6" s="1"/>
  <c r="AV13" i="7"/>
  <c r="AV13" i="9"/>
  <c r="AV14" i="9"/>
  <c r="AW14" i="9" s="1"/>
  <c r="AV16" i="9"/>
  <c r="AW16" i="9" s="1"/>
  <c r="AV40" i="9"/>
  <c r="AV26" i="7"/>
  <c r="AW26" i="7" s="1"/>
  <c r="AV23" i="7"/>
  <c r="AW23" i="7" s="1"/>
  <c r="AV22" i="7"/>
  <c r="AW22" i="7" s="1"/>
  <c r="AV32" i="11"/>
  <c r="AW32" i="11" s="1"/>
  <c r="AV15" i="13"/>
  <c r="AW15" i="13" s="1"/>
  <c r="AV20" i="15"/>
  <c r="AW20" i="15" s="1"/>
  <c r="AV23" i="15"/>
  <c r="AW23" i="15" s="1"/>
  <c r="AE25" i="15"/>
  <c r="AV25" i="15"/>
  <c r="AV30" i="15"/>
  <c r="AW30" i="15" s="1"/>
  <c r="AV21" i="16"/>
  <c r="AW21" i="16" s="1"/>
  <c r="AV14" i="18"/>
  <c r="AW14" i="18" s="1"/>
  <c r="AV17" i="18"/>
  <c r="AW17" i="18" s="1"/>
  <c r="AV18" i="18"/>
  <c r="AW18" i="18" s="1"/>
  <c r="AE19" i="18"/>
  <c r="AV19" i="18"/>
  <c r="AV33" i="18"/>
  <c r="AW33" i="18" s="1"/>
  <c r="AV35" i="20"/>
  <c r="AW35" i="20" s="1"/>
  <c r="AV20" i="21"/>
  <c r="AW20" i="21" s="1"/>
  <c r="AV32" i="21"/>
  <c r="AW32" i="21" s="1"/>
  <c r="AV42" i="9"/>
  <c r="AW42" i="9" s="1"/>
  <c r="AV33" i="16"/>
  <c r="AW33" i="16" s="1"/>
  <c r="AV23" i="9"/>
  <c r="AW23" i="9" s="1"/>
  <c r="AV28" i="9"/>
  <c r="AV33" i="9"/>
  <c r="AW33" i="9" s="1"/>
  <c r="AV24" i="7"/>
  <c r="AW24" i="7" s="1"/>
  <c r="AV17" i="7"/>
  <c r="AW17" i="7" s="1"/>
  <c r="AV25" i="11"/>
  <c r="AV31" i="13"/>
  <c r="AV32" i="13"/>
  <c r="AW32" i="13" s="1"/>
  <c r="AV35" i="13"/>
  <c r="AW35" i="13" s="1"/>
  <c r="AV14" i="15"/>
  <c r="AW14" i="15" s="1"/>
  <c r="AV17" i="15"/>
  <c r="AW17" i="15" s="1"/>
  <c r="AE19" i="15"/>
  <c r="AV19" i="15"/>
  <c r="AX19" i="15" s="1"/>
  <c r="AY19" i="15" s="1"/>
  <c r="AZ19" i="15" s="1"/>
  <c r="AV24" i="15"/>
  <c r="AW24" i="15" s="1"/>
  <c r="AV38" i="15"/>
  <c r="AW38" i="15" s="1"/>
  <c r="AV40" i="15"/>
  <c r="AX40" i="15" s="1"/>
  <c r="AY40" i="15" s="1"/>
  <c r="AZ40" i="15" s="1"/>
  <c r="AV15" i="16"/>
  <c r="AW15" i="16" s="1"/>
  <c r="AV17" i="16"/>
  <c r="AW17" i="16" s="1"/>
  <c r="AV18" i="16"/>
  <c r="AW18" i="16" s="1"/>
  <c r="AV39" i="16"/>
  <c r="AW39" i="16" s="1"/>
  <c r="AV17" i="17"/>
  <c r="AW17" i="17" s="1"/>
  <c r="AV39" i="17"/>
  <c r="AW39" i="17" s="1"/>
  <c r="AV41" i="17"/>
  <c r="AW41" i="17" s="1"/>
  <c r="AV21" i="18"/>
  <c r="AW21" i="18" s="1"/>
  <c r="AV27" i="18"/>
  <c r="AW27" i="18" s="1"/>
  <c r="AV14" i="20"/>
  <c r="AW14" i="20" s="1"/>
  <c r="AV17" i="20"/>
  <c r="AW17" i="20" s="1"/>
  <c r="AE19" i="20"/>
  <c r="AV19" i="20"/>
  <c r="AX19" i="20" s="1"/>
  <c r="AY19" i="20" s="1"/>
  <c r="AZ19" i="20" s="1"/>
  <c r="AV27" i="20"/>
  <c r="AW27" i="20" s="1"/>
  <c r="AV32" i="20"/>
  <c r="AW32" i="20" s="1"/>
  <c r="AV34" i="20"/>
  <c r="AW34" i="20" s="1"/>
  <c r="AV19" i="21"/>
  <c r="AX19" i="21" s="1"/>
  <c r="AY19" i="21" s="1"/>
  <c r="AZ19" i="21" s="1"/>
  <c r="AV26" i="21"/>
  <c r="AW26" i="21" s="1"/>
  <c r="AV37" i="20"/>
  <c r="AV22" i="21"/>
  <c r="AV24" i="21"/>
  <c r="AW24" i="21" s="1"/>
  <c r="AV42" i="21"/>
  <c r="AW42" i="21" s="1"/>
  <c r="AV15" i="22"/>
  <c r="AW15" i="22" s="1"/>
  <c r="AV17" i="22"/>
  <c r="AW17" i="22" s="1"/>
  <c r="AV21" i="22"/>
  <c r="AW21" i="22" s="1"/>
  <c r="AV23" i="22"/>
  <c r="AW23" i="22" s="1"/>
  <c r="AV27" i="22"/>
  <c r="AW27" i="22" s="1"/>
  <c r="AV29" i="22"/>
  <c r="AW29" i="22" s="1"/>
  <c r="AV33" i="22"/>
  <c r="AW33" i="22" s="1"/>
  <c r="AV35" i="22"/>
  <c r="AW35" i="22" s="1"/>
  <c r="AV39" i="22"/>
  <c r="AW39" i="22" s="1"/>
  <c r="AV41" i="22"/>
  <c r="AW41" i="22" s="1"/>
  <c r="AV25" i="7"/>
  <c r="AW25" i="7" s="1"/>
  <c r="AV16" i="7"/>
  <c r="AV15" i="11"/>
  <c r="AW15" i="11" s="1"/>
  <c r="AV19" i="13"/>
  <c r="AW19" i="13" s="1"/>
  <c r="AV20" i="13"/>
  <c r="AW20" i="13" s="1"/>
  <c r="AV23" i="13"/>
  <c r="AW23" i="13" s="1"/>
  <c r="AV33" i="13"/>
  <c r="AW33" i="13" s="1"/>
  <c r="AV36" i="13"/>
  <c r="AW36" i="13" s="1"/>
  <c r="AV13" i="14"/>
  <c r="AW13" i="14" s="1"/>
  <c r="AV14" i="14"/>
  <c r="AW14" i="14" s="1"/>
  <c r="AV38" i="14"/>
  <c r="AW38" i="14" s="1"/>
  <c r="AV40" i="14"/>
  <c r="AV15" i="15"/>
  <c r="AW15" i="15" s="1"/>
  <c r="AV21" i="15"/>
  <c r="AW21" i="15" s="1"/>
  <c r="AV27" i="15"/>
  <c r="AW27" i="15" s="1"/>
  <c r="AV33" i="15"/>
  <c r="AW33" i="15" s="1"/>
  <c r="AV39" i="15"/>
  <c r="AW39" i="15" s="1"/>
  <c r="AV42" i="15"/>
  <c r="AW42" i="15" s="1"/>
  <c r="AV13" i="16"/>
  <c r="AV14" i="16"/>
  <c r="AW14" i="16" s="1"/>
  <c r="AV19" i="16"/>
  <c r="AX19" i="16" s="1"/>
  <c r="AY19" i="16" s="1"/>
  <c r="AZ19" i="16" s="1"/>
  <c r="AV20" i="16"/>
  <c r="AW20" i="16" s="1"/>
  <c r="AV25" i="16"/>
  <c r="AV26" i="16"/>
  <c r="AW26" i="16" s="1"/>
  <c r="AV30" i="16"/>
  <c r="AW30" i="16" s="1"/>
  <c r="AV31" i="16"/>
  <c r="AV32" i="16"/>
  <c r="AW32" i="16" s="1"/>
  <c r="AV36" i="16"/>
  <c r="AW36" i="16" s="1"/>
  <c r="AV37" i="16"/>
  <c r="AX37" i="16" s="1"/>
  <c r="AY37" i="16" s="1"/>
  <c r="AZ37" i="16" s="1"/>
  <c r="AV38" i="16"/>
  <c r="AW38" i="16" s="1"/>
  <c r="AV42" i="16"/>
  <c r="AW42" i="16" s="1"/>
  <c r="AV15" i="18"/>
  <c r="AW15" i="18" s="1"/>
  <c r="AV26" i="18"/>
  <c r="AW26" i="18" s="1"/>
  <c r="AV32" i="18"/>
  <c r="AW32" i="18" s="1"/>
  <c r="AV38" i="18"/>
  <c r="AW38" i="18" s="1"/>
  <c r="AV41" i="18"/>
  <c r="AW41" i="18" s="1"/>
  <c r="AV13" i="19"/>
  <c r="AX13" i="19" s="1"/>
  <c r="AY13" i="19" s="1"/>
  <c r="AZ13" i="19" s="1"/>
  <c r="AV18" i="20"/>
  <c r="AW18" i="20" s="1"/>
  <c r="AV26" i="20"/>
  <c r="AW26" i="20" s="1"/>
  <c r="AV29" i="20"/>
  <c r="AW29" i="20" s="1"/>
  <c r="AE31" i="20"/>
  <c r="AV31" i="20"/>
  <c r="AV39" i="20"/>
  <c r="AW39" i="20" s="1"/>
  <c r="AV17" i="21"/>
  <c r="AW17" i="21" s="1"/>
  <c r="AV25" i="21"/>
  <c r="AX25" i="21" s="1"/>
  <c r="AY25" i="21" s="1"/>
  <c r="AZ25" i="21" s="1"/>
  <c r="AV27" i="21"/>
  <c r="AW27" i="21" s="1"/>
  <c r="AV29" i="21"/>
  <c r="AW29" i="21" s="1"/>
  <c r="AV31" i="21"/>
  <c r="AV33" i="21"/>
  <c r="AW33" i="21" s="1"/>
  <c r="AV35" i="21"/>
  <c r="AW35" i="21" s="1"/>
  <c r="AV36" i="21"/>
  <c r="AW36" i="21" s="1"/>
  <c r="AV37" i="21"/>
  <c r="AX37" i="21" s="1"/>
  <c r="AY37" i="21" s="1"/>
  <c r="AZ37" i="21" s="1"/>
  <c r="AV39" i="21"/>
  <c r="AW39" i="21" s="1"/>
  <c r="AV41" i="21"/>
  <c r="AW41" i="21" s="1"/>
  <c r="AV13" i="22"/>
  <c r="AV16" i="22"/>
  <c r="AW16" i="22" s="1"/>
  <c r="AV19" i="22"/>
  <c r="AX19" i="22" s="1"/>
  <c r="AY19" i="22" s="1"/>
  <c r="AZ19" i="22" s="1"/>
  <c r="AV22" i="22"/>
  <c r="AV25" i="22"/>
  <c r="AV28" i="22"/>
  <c r="AW28" i="22" s="1"/>
  <c r="AV31" i="22"/>
  <c r="AX31" i="22" s="1"/>
  <c r="AY31" i="22" s="1"/>
  <c r="AZ31" i="22" s="1"/>
  <c r="AV34" i="22"/>
  <c r="AV37" i="22"/>
  <c r="AV40" i="22"/>
  <c r="AX40" i="22" s="1"/>
  <c r="AY40" i="22" s="1"/>
  <c r="AZ40" i="22" s="1"/>
  <c r="AV42" i="22"/>
  <c r="AW42" i="22" s="1"/>
  <c r="AV39" i="10"/>
  <c r="AW39" i="10" s="1"/>
  <c r="AV41" i="10"/>
  <c r="AW41" i="10" s="1"/>
  <c r="AV32" i="7"/>
  <c r="AW32" i="7" s="1"/>
  <c r="AV31" i="7"/>
  <c r="AW31" i="7" s="1"/>
  <c r="AV13" i="11"/>
  <c r="AE37" i="11"/>
  <c r="AV38" i="11"/>
  <c r="AW38" i="11" s="1"/>
  <c r="AV40" i="11"/>
  <c r="AV42" i="11"/>
  <c r="AW42" i="11" s="1"/>
  <c r="AV13" i="13"/>
  <c r="AV14" i="13"/>
  <c r="AW14" i="13" s="1"/>
  <c r="AV17" i="13"/>
  <c r="AW17" i="13" s="1"/>
  <c r="AV18" i="13"/>
  <c r="AW18" i="13" s="1"/>
  <c r="AV27" i="13"/>
  <c r="AW27" i="13" s="1"/>
  <c r="AV30" i="13"/>
  <c r="AW30" i="13" s="1"/>
  <c r="AV37" i="13"/>
  <c r="AX37" i="13" s="1"/>
  <c r="AY37" i="13" s="1"/>
  <c r="AZ37" i="13" s="1"/>
  <c r="AV38" i="13"/>
  <c r="AW38" i="13" s="1"/>
  <c r="AV41" i="13"/>
  <c r="AW41" i="13" s="1"/>
  <c r="AV42" i="13"/>
  <c r="AW42" i="13" s="1"/>
  <c r="AE25" i="14"/>
  <c r="AV41" i="15"/>
  <c r="AW41" i="15" s="1"/>
  <c r="AE13" i="16"/>
  <c r="AE19" i="16"/>
  <c r="AV23" i="16"/>
  <c r="AW23" i="16" s="1"/>
  <c r="AE25" i="16"/>
  <c r="AV29" i="16"/>
  <c r="AW29" i="16" s="1"/>
  <c r="AE31" i="16"/>
  <c r="AV35" i="16"/>
  <c r="AW35" i="16" s="1"/>
  <c r="AV41" i="16"/>
  <c r="AW41" i="16" s="1"/>
  <c r="AV20" i="18"/>
  <c r="AW20" i="18" s="1"/>
  <c r="AV23" i="18"/>
  <c r="AW23" i="18" s="1"/>
  <c r="AV24" i="18"/>
  <c r="AW24" i="18" s="1"/>
  <c r="AV25" i="18"/>
  <c r="AV29" i="18"/>
  <c r="AW29" i="18" s="1"/>
  <c r="AV30" i="18"/>
  <c r="AW30" i="18" s="1"/>
  <c r="AV31" i="18"/>
  <c r="AX31" i="18" s="1"/>
  <c r="AY31" i="18" s="1"/>
  <c r="AZ31" i="18" s="1"/>
  <c r="AV35" i="18"/>
  <c r="AW35" i="18" s="1"/>
  <c r="AV36" i="18"/>
  <c r="AW36" i="18" s="1"/>
  <c r="AV37" i="18"/>
  <c r="AW37" i="18" s="1"/>
  <c r="AV42" i="18"/>
  <c r="AW42" i="18" s="1"/>
  <c r="AV14" i="19"/>
  <c r="AW14" i="19" s="1"/>
  <c r="AV20" i="20"/>
  <c r="AW20" i="20" s="1"/>
  <c r="AV23" i="20"/>
  <c r="AW23" i="20" s="1"/>
  <c r="AE25" i="20"/>
  <c r="AV25" i="20"/>
  <c r="AV33" i="20"/>
  <c r="AW33" i="20" s="1"/>
  <c r="AV36" i="20"/>
  <c r="AW36" i="20" s="1"/>
  <c r="AV14" i="21"/>
  <c r="AW14" i="21" s="1"/>
  <c r="AV16" i="21"/>
  <c r="AV18" i="21"/>
  <c r="AW18" i="21" s="1"/>
  <c r="AE25" i="21"/>
  <c r="BA25" i="21"/>
  <c r="AV28" i="21"/>
  <c r="AV30" i="21"/>
  <c r="AW30" i="21" s="1"/>
  <c r="AV34" i="21"/>
  <c r="AV40" i="21"/>
  <c r="AX40" i="21" s="1"/>
  <c r="AY40" i="21" s="1"/>
  <c r="AZ40" i="21" s="1"/>
  <c r="AV18" i="22"/>
  <c r="AW18" i="22" s="1"/>
  <c r="AV24" i="22"/>
  <c r="AW24" i="22" s="1"/>
  <c r="AV30" i="22"/>
  <c r="AW30" i="22" s="1"/>
  <c r="AV36" i="22"/>
  <c r="AW36" i="22" s="1"/>
  <c r="AV36" i="6"/>
  <c r="AW36" i="6" s="1"/>
  <c r="AV38" i="6"/>
  <c r="AV33" i="6"/>
  <c r="AW33" i="6" s="1"/>
  <c r="AV35" i="6"/>
  <c r="AW35" i="6" s="1"/>
  <c r="AV41" i="6"/>
  <c r="AV26" i="6"/>
  <c r="AW26" i="6" s="1"/>
  <c r="AV27" i="6"/>
  <c r="AW27" i="6" s="1"/>
  <c r="AV29" i="6"/>
  <c r="AW29" i="6" s="1"/>
  <c r="AV23" i="6"/>
  <c r="AV30" i="6"/>
  <c r="AW30" i="6" s="1"/>
  <c r="AV32" i="6"/>
  <c r="AE20" i="6"/>
  <c r="AV16" i="6"/>
  <c r="AW16" i="6" s="1"/>
  <c r="AE13" i="22"/>
  <c r="AX13" i="22"/>
  <c r="AY13" i="22" s="1"/>
  <c r="AW13" i="22"/>
  <c r="AW19" i="22"/>
  <c r="AW22" i="22"/>
  <c r="AX22" i="22"/>
  <c r="AY22" i="22" s="1"/>
  <c r="AZ22" i="22" s="1"/>
  <c r="AX25" i="22"/>
  <c r="AY25" i="22" s="1"/>
  <c r="AZ25" i="22" s="1"/>
  <c r="AW25" i="22"/>
  <c r="AW31" i="22"/>
  <c r="AW34" i="22"/>
  <c r="AX37" i="22"/>
  <c r="AY37" i="22" s="1"/>
  <c r="AZ37" i="22" s="1"/>
  <c r="AW37" i="22"/>
  <c r="AE19" i="22"/>
  <c r="BA19" i="22"/>
  <c r="AE25" i="22"/>
  <c r="BA25" i="22"/>
  <c r="AE31" i="22"/>
  <c r="BA31" i="22"/>
  <c r="AE37" i="22"/>
  <c r="BA37" i="22"/>
  <c r="AZ13" i="22"/>
  <c r="AE16" i="22"/>
  <c r="AE22" i="22"/>
  <c r="AE28" i="22"/>
  <c r="AE34" i="22"/>
  <c r="AE40" i="22"/>
  <c r="AV15" i="21"/>
  <c r="AW15" i="21" s="1"/>
  <c r="AE13" i="21"/>
  <c r="AW31" i="21"/>
  <c r="AX34" i="21"/>
  <c r="AY34" i="21" s="1"/>
  <c r="AW34" i="21"/>
  <c r="AE31" i="21"/>
  <c r="BA31" i="21"/>
  <c r="AE37" i="21"/>
  <c r="BA37" i="21"/>
  <c r="AX28" i="21"/>
  <c r="AY28" i="21" s="1"/>
  <c r="AZ28" i="21" s="1"/>
  <c r="AW28" i="21"/>
  <c r="AW13" i="21"/>
  <c r="AX16" i="21"/>
  <c r="AY16" i="21" s="1"/>
  <c r="AW16" i="21"/>
  <c r="AW22" i="21"/>
  <c r="AE16" i="21"/>
  <c r="AE22" i="21"/>
  <c r="AE28" i="21"/>
  <c r="AE34" i="21"/>
  <c r="AE40" i="21"/>
  <c r="BA13" i="21"/>
  <c r="AZ16" i="21"/>
  <c r="AZ34" i="21"/>
  <c r="AV15" i="20"/>
  <c r="AW15" i="20" s="1"/>
  <c r="AE37" i="20"/>
  <c r="AX37" i="20"/>
  <c r="AY37" i="20" s="1"/>
  <c r="AZ37" i="20" s="1"/>
  <c r="AW37" i="20"/>
  <c r="BA40" i="20"/>
  <c r="AE40" i="20"/>
  <c r="AW31" i="20"/>
  <c r="BA34" i="20"/>
  <c r="AE34" i="20"/>
  <c r="AW25" i="20"/>
  <c r="BA28" i="20"/>
  <c r="AE28" i="20"/>
  <c r="AW19" i="20"/>
  <c r="BA22" i="20"/>
  <c r="AE22" i="20"/>
  <c r="AW13" i="20"/>
  <c r="BA16" i="20"/>
  <c r="AE16" i="20"/>
  <c r="AX16" i="20"/>
  <c r="AY16" i="20" s="1"/>
  <c r="AZ16" i="20" s="1"/>
  <c r="I13" i="20"/>
  <c r="AW16" i="20"/>
  <c r="I19" i="20"/>
  <c r="AW22" i="20"/>
  <c r="I25" i="20"/>
  <c r="AW28" i="20"/>
  <c r="I31" i="20"/>
  <c r="I37" i="20"/>
  <c r="AW40" i="20"/>
  <c r="AE13" i="20"/>
  <c r="AV18" i="19"/>
  <c r="AW18" i="19" s="1"/>
  <c r="AV15" i="19"/>
  <c r="AW15" i="19" s="1"/>
  <c r="AV39" i="19"/>
  <c r="AW39" i="19" s="1"/>
  <c r="AV36" i="19"/>
  <c r="AW36" i="19" s="1"/>
  <c r="AV27" i="19"/>
  <c r="AW27" i="19" s="1"/>
  <c r="AV24" i="19"/>
  <c r="AW24" i="19" s="1"/>
  <c r="AV21" i="19"/>
  <c r="AW21" i="19" s="1"/>
  <c r="AV33" i="19"/>
  <c r="AW33" i="19" s="1"/>
  <c r="AV16" i="19"/>
  <c r="AW16" i="19" s="1"/>
  <c r="AV17" i="19"/>
  <c r="AW17" i="19" s="1"/>
  <c r="AE19" i="19"/>
  <c r="AV22" i="19"/>
  <c r="AW22" i="19" s="1"/>
  <c r="AV23" i="19"/>
  <c r="AW23" i="19" s="1"/>
  <c r="AE25" i="19"/>
  <c r="AV28" i="19"/>
  <c r="AW28" i="19" s="1"/>
  <c r="AV29" i="19"/>
  <c r="AW29" i="19" s="1"/>
  <c r="AE31" i="19"/>
  <c r="AV34" i="19"/>
  <c r="AV35" i="19"/>
  <c r="AW35" i="19" s="1"/>
  <c r="AE37" i="19"/>
  <c r="AV41" i="19"/>
  <c r="AW41" i="19" s="1"/>
  <c r="AV19" i="19"/>
  <c r="AW19" i="19" s="1"/>
  <c r="I25" i="19"/>
  <c r="AV25" i="19"/>
  <c r="I31" i="19"/>
  <c r="AV31" i="19"/>
  <c r="AW31" i="19" s="1"/>
  <c r="I37" i="19"/>
  <c r="AV37" i="19"/>
  <c r="AV40" i="19"/>
  <c r="AW40" i="19" s="1"/>
  <c r="AV20" i="19"/>
  <c r="AW20" i="19" s="1"/>
  <c r="AV26" i="19"/>
  <c r="AW26" i="19" s="1"/>
  <c r="AV32" i="19"/>
  <c r="AW32" i="19" s="1"/>
  <c r="AV38" i="19"/>
  <c r="AW38" i="19" s="1"/>
  <c r="AV42" i="19"/>
  <c r="AW42" i="19" s="1"/>
  <c r="AE13" i="19"/>
  <c r="I13" i="19"/>
  <c r="AW25" i="19"/>
  <c r="BA16" i="19"/>
  <c r="AE16" i="19"/>
  <c r="BA22" i="19"/>
  <c r="AE22" i="19"/>
  <c r="BA28" i="19"/>
  <c r="AE28" i="19"/>
  <c r="BA34" i="19"/>
  <c r="AE34" i="19"/>
  <c r="AE40" i="19"/>
  <c r="AV13" i="18"/>
  <c r="AX13" i="18" s="1"/>
  <c r="AY13" i="18" s="1"/>
  <c r="AZ13" i="18" s="1"/>
  <c r="AE25" i="18"/>
  <c r="AW25" i="18"/>
  <c r="AE31" i="18"/>
  <c r="AE37" i="18"/>
  <c r="AX37" i="18"/>
  <c r="AY37" i="18" s="1"/>
  <c r="AZ37" i="18" s="1"/>
  <c r="BA40" i="18"/>
  <c r="AE40" i="18"/>
  <c r="AX40" i="18"/>
  <c r="AY40" i="18" s="1"/>
  <c r="AZ40" i="18" s="1"/>
  <c r="BA28" i="18"/>
  <c r="AE28" i="18"/>
  <c r="BA34" i="18"/>
  <c r="AE34" i="18"/>
  <c r="AE13" i="18"/>
  <c r="BA16" i="18"/>
  <c r="AE16" i="18"/>
  <c r="AX16" i="18"/>
  <c r="AY16" i="18" s="1"/>
  <c r="AZ16" i="18" s="1"/>
  <c r="BA22" i="18"/>
  <c r="AE22" i="18"/>
  <c r="AX19" i="18"/>
  <c r="AY19" i="18" s="1"/>
  <c r="AZ19" i="18" s="1"/>
  <c r="AW19" i="18"/>
  <c r="I13" i="18"/>
  <c r="I19" i="18"/>
  <c r="I25" i="18"/>
  <c r="AW28" i="18"/>
  <c r="I31" i="18"/>
  <c r="AW34" i="18"/>
  <c r="I37" i="18"/>
  <c r="AW40" i="18"/>
  <c r="AV16" i="17"/>
  <c r="AV40" i="17"/>
  <c r="AW40" i="17" s="1"/>
  <c r="AV13" i="17"/>
  <c r="AW13" i="17" s="1"/>
  <c r="AV34" i="17"/>
  <c r="AW34" i="17" s="1"/>
  <c r="AV35" i="17"/>
  <c r="AW35" i="17" s="1"/>
  <c r="AV28" i="17"/>
  <c r="AW28" i="17" s="1"/>
  <c r="AV29" i="17"/>
  <c r="AW29" i="17" s="1"/>
  <c r="AV22" i="17"/>
  <c r="AW22" i="17" s="1"/>
  <c r="AV23" i="17"/>
  <c r="AW23" i="17" s="1"/>
  <c r="AV14" i="17"/>
  <c r="AW14" i="17" s="1"/>
  <c r="AE19" i="17"/>
  <c r="AE25" i="17"/>
  <c r="AE31" i="17"/>
  <c r="AE37" i="17"/>
  <c r="I19" i="17"/>
  <c r="I25" i="17"/>
  <c r="I31" i="17"/>
  <c r="I37" i="17"/>
  <c r="AV19" i="17"/>
  <c r="AW19" i="17" s="1"/>
  <c r="AV25" i="17"/>
  <c r="AW25" i="17" s="1"/>
  <c r="AV31" i="17"/>
  <c r="AW31" i="17" s="1"/>
  <c r="AV37" i="17"/>
  <c r="AE13" i="17"/>
  <c r="AV15" i="17"/>
  <c r="AW15" i="17" s="1"/>
  <c r="AV18" i="17"/>
  <c r="AW18" i="17" s="1"/>
  <c r="AV21" i="17"/>
  <c r="AW21" i="17" s="1"/>
  <c r="AV24" i="17"/>
  <c r="AW24" i="17" s="1"/>
  <c r="AV27" i="17"/>
  <c r="AW27" i="17" s="1"/>
  <c r="AV30" i="17"/>
  <c r="AW30" i="17" s="1"/>
  <c r="AV33" i="17"/>
  <c r="AW33" i="17" s="1"/>
  <c r="AV36" i="17"/>
  <c r="AW36" i="17" s="1"/>
  <c r="AV42" i="17"/>
  <c r="AW42" i="17" s="1"/>
  <c r="AV20" i="17"/>
  <c r="AW20" i="17" s="1"/>
  <c r="AV26" i="17"/>
  <c r="AW26" i="17" s="1"/>
  <c r="AV32" i="17"/>
  <c r="AW32" i="17" s="1"/>
  <c r="AV38" i="17"/>
  <c r="AW38" i="17" s="1"/>
  <c r="AW16" i="17"/>
  <c r="BA16" i="17"/>
  <c r="AE16" i="17"/>
  <c r="BA22" i="17"/>
  <c r="AE22" i="17"/>
  <c r="BA28" i="17"/>
  <c r="AE28" i="17"/>
  <c r="BA34" i="17"/>
  <c r="AE34" i="17"/>
  <c r="BA40" i="17"/>
  <c r="AE40" i="17"/>
  <c r="AE34" i="16"/>
  <c r="BA34" i="16"/>
  <c r="BA16" i="16"/>
  <c r="AE16" i="16"/>
  <c r="BA22" i="16"/>
  <c r="AE22" i="16"/>
  <c r="AE40" i="16"/>
  <c r="BA40" i="16"/>
  <c r="AE28" i="16"/>
  <c r="BA28" i="16"/>
  <c r="AW13" i="16"/>
  <c r="AX25" i="16"/>
  <c r="AY25" i="16" s="1"/>
  <c r="AZ25" i="16" s="1"/>
  <c r="AW25" i="16"/>
  <c r="AW31" i="16"/>
  <c r="AW37" i="16"/>
  <c r="I13" i="16"/>
  <c r="AW16" i="16"/>
  <c r="I19" i="16"/>
  <c r="AW22" i="16"/>
  <c r="I25" i="16"/>
  <c r="I31" i="16"/>
  <c r="AW34" i="16"/>
  <c r="I37" i="16"/>
  <c r="AE37" i="16"/>
  <c r="AE13" i="15"/>
  <c r="BA16" i="15"/>
  <c r="AE16" i="15"/>
  <c r="BA40" i="15"/>
  <c r="AE40" i="15"/>
  <c r="AX16" i="15"/>
  <c r="AY16" i="15" s="1"/>
  <c r="AZ16" i="15" s="1"/>
  <c r="AW19" i="15"/>
  <c r="AW25" i="15"/>
  <c r="AX28" i="15"/>
  <c r="AY28" i="15" s="1"/>
  <c r="AZ28" i="15" s="1"/>
  <c r="AW40" i="15"/>
  <c r="AX13" i="15"/>
  <c r="AY13" i="15" s="1"/>
  <c r="AZ13" i="15" s="1"/>
  <c r="AW13" i="15"/>
  <c r="BA22" i="15"/>
  <c r="AE22" i="15"/>
  <c r="BA28" i="15"/>
  <c r="AE28" i="15"/>
  <c r="AW31" i="15"/>
  <c r="BA34" i="15"/>
  <c r="AE34" i="15"/>
  <c r="AW37" i="15"/>
  <c r="I13" i="15"/>
  <c r="AW16" i="15"/>
  <c r="I19" i="15"/>
  <c r="AW22" i="15"/>
  <c r="I25" i="15"/>
  <c r="AW28" i="15"/>
  <c r="I31" i="15"/>
  <c r="I37" i="15"/>
  <c r="AV16" i="14"/>
  <c r="AW16" i="14" s="1"/>
  <c r="AV35" i="14"/>
  <c r="AW35" i="14" s="1"/>
  <c r="AV34" i="14"/>
  <c r="AW34" i="14" s="1"/>
  <c r="AV31" i="14"/>
  <c r="AW31" i="14" s="1"/>
  <c r="AV32" i="14"/>
  <c r="AW32" i="14" s="1"/>
  <c r="AE31" i="14"/>
  <c r="AV21" i="14"/>
  <c r="AW21" i="14" s="1"/>
  <c r="AV28" i="14"/>
  <c r="AW28" i="14" s="1"/>
  <c r="AV22" i="14"/>
  <c r="AV27" i="14"/>
  <c r="AW27" i="14" s="1"/>
  <c r="AV37" i="14"/>
  <c r="AW37" i="14" s="1"/>
  <c r="AV15" i="14"/>
  <c r="AW15" i="14" s="1"/>
  <c r="AV25" i="14"/>
  <c r="AV26" i="14"/>
  <c r="AW26" i="14" s="1"/>
  <c r="AV29" i="14"/>
  <c r="AW29" i="14" s="1"/>
  <c r="AV19" i="14"/>
  <c r="AW19" i="14" s="1"/>
  <c r="AV20" i="14"/>
  <c r="AW20" i="14" s="1"/>
  <c r="AV23" i="14"/>
  <c r="AW23" i="14" s="1"/>
  <c r="AV36" i="14"/>
  <c r="AW36" i="14" s="1"/>
  <c r="AV17" i="14"/>
  <c r="AW17" i="14" s="1"/>
  <c r="AV30" i="14"/>
  <c r="AW30" i="14" s="1"/>
  <c r="AV42" i="14"/>
  <c r="AW42" i="14" s="1"/>
  <c r="AV18" i="14"/>
  <c r="AW18" i="14" s="1"/>
  <c r="AV39" i="14"/>
  <c r="AW39" i="14" s="1"/>
  <c r="AV24" i="14"/>
  <c r="AW24" i="14" s="1"/>
  <c r="AV33" i="14"/>
  <c r="AW33" i="14" s="1"/>
  <c r="AE37" i="14"/>
  <c r="BA40" i="14"/>
  <c r="AE40" i="14"/>
  <c r="BA34" i="14"/>
  <c r="AE34" i="14"/>
  <c r="BA28" i="14"/>
  <c r="AE28" i="14"/>
  <c r="AX13" i="14"/>
  <c r="AY13" i="14" s="1"/>
  <c r="BA22" i="14"/>
  <c r="AE22" i="14"/>
  <c r="AW25" i="14"/>
  <c r="AE13" i="14"/>
  <c r="BA16" i="14"/>
  <c r="AE16" i="14"/>
  <c r="AZ13" i="14"/>
  <c r="I13" i="14"/>
  <c r="I19" i="14"/>
  <c r="AW22" i="14"/>
  <c r="I25" i="14"/>
  <c r="I31" i="14"/>
  <c r="I37" i="14"/>
  <c r="AW40" i="14"/>
  <c r="AX31" i="13"/>
  <c r="AY31" i="13" s="1"/>
  <c r="AZ31" i="13" s="1"/>
  <c r="AW31" i="13"/>
  <c r="BA40" i="13"/>
  <c r="AE40" i="13"/>
  <c r="AX40" i="13"/>
  <c r="AY40" i="13" s="1"/>
  <c r="AX25" i="13"/>
  <c r="AY25" i="13" s="1"/>
  <c r="AZ25" i="13" s="1"/>
  <c r="AW25" i="13"/>
  <c r="BA34" i="13"/>
  <c r="AE34" i="13"/>
  <c r="AX19" i="13"/>
  <c r="AY19" i="13" s="1"/>
  <c r="AZ19" i="13" s="1"/>
  <c r="AE28" i="13"/>
  <c r="BA28" i="13"/>
  <c r="AX28" i="13"/>
  <c r="AY28" i="13" s="1"/>
  <c r="AZ28" i="13" s="1"/>
  <c r="AW13" i="13"/>
  <c r="BA22" i="13"/>
  <c r="AE22" i="13"/>
  <c r="AX22" i="13"/>
  <c r="AY22" i="13" s="1"/>
  <c r="AE13" i="13"/>
  <c r="BA16" i="13"/>
  <c r="AE16" i="13"/>
  <c r="I13" i="13"/>
  <c r="AW16" i="13"/>
  <c r="I19" i="13"/>
  <c r="AW22" i="13"/>
  <c r="I25" i="13"/>
  <c r="AW28" i="13"/>
  <c r="I31" i="13"/>
  <c r="I37" i="13"/>
  <c r="AW40" i="13"/>
  <c r="AE19" i="13"/>
  <c r="AZ22" i="13"/>
  <c r="AE37" i="13"/>
  <c r="AZ40" i="13"/>
  <c r="AV22" i="11"/>
  <c r="AX22" i="11" s="1"/>
  <c r="AY22" i="11" s="1"/>
  <c r="AZ22" i="11" s="1"/>
  <c r="AV23" i="11"/>
  <c r="AW23" i="11" s="1"/>
  <c r="AE25" i="11"/>
  <c r="AV28" i="11"/>
  <c r="AV29" i="11"/>
  <c r="AW29" i="11" s="1"/>
  <c r="AE31" i="11"/>
  <c r="AV34" i="11"/>
  <c r="AV35" i="11"/>
  <c r="AW35" i="11" s="1"/>
  <c r="AV39" i="11"/>
  <c r="AW39" i="11" s="1"/>
  <c r="AV41" i="11"/>
  <c r="AW41" i="11" s="1"/>
  <c r="AV31" i="11"/>
  <c r="AW31" i="11" s="1"/>
  <c r="AV37" i="11"/>
  <c r="AV24" i="11"/>
  <c r="AW24" i="11" s="1"/>
  <c r="AV27" i="11"/>
  <c r="AW27" i="11" s="1"/>
  <c r="AV30" i="11"/>
  <c r="AW30" i="11" s="1"/>
  <c r="AV33" i="11"/>
  <c r="AW33" i="11" s="1"/>
  <c r="AV36" i="11"/>
  <c r="AW36" i="11" s="1"/>
  <c r="AV18" i="11"/>
  <c r="AW18" i="11" s="1"/>
  <c r="AV14" i="11"/>
  <c r="AW14" i="11" s="1"/>
  <c r="AV19" i="11"/>
  <c r="AW19" i="11" s="1"/>
  <c r="AV17" i="11"/>
  <c r="AW17" i="11" s="1"/>
  <c r="AV21" i="11"/>
  <c r="AW21" i="11" s="1"/>
  <c r="AV20" i="11"/>
  <c r="AW20" i="11" s="1"/>
  <c r="AV16" i="11"/>
  <c r="AE19" i="11"/>
  <c r="I19" i="11"/>
  <c r="AE13" i="11"/>
  <c r="I13" i="11"/>
  <c r="AV37" i="6"/>
  <c r="AW37" i="6" s="1"/>
  <c r="AV31" i="6"/>
  <c r="AW31" i="6" s="1"/>
  <c r="AV25" i="6"/>
  <c r="AW25" i="6" s="1"/>
  <c r="AV20" i="6"/>
  <c r="AW20" i="6" s="1"/>
  <c r="AV21" i="6"/>
  <c r="AW21" i="6" s="1"/>
  <c r="AV24" i="6"/>
  <c r="AW24" i="6" s="1"/>
  <c r="AV40" i="6"/>
  <c r="AW40" i="6" s="1"/>
  <c r="AV34" i="6"/>
  <c r="AW34" i="6" s="1"/>
  <c r="AV43" i="6"/>
  <c r="AW43" i="6" s="1"/>
  <c r="AV28" i="6"/>
  <c r="AW28" i="6" s="1"/>
  <c r="AV39" i="6"/>
  <c r="AW39" i="6" s="1"/>
  <c r="AV42" i="6"/>
  <c r="AW42" i="6" s="1"/>
  <c r="AV22" i="6"/>
  <c r="AW22" i="6" s="1"/>
  <c r="AE38" i="6"/>
  <c r="AV19" i="6"/>
  <c r="AW19" i="6" s="1"/>
  <c r="AV17" i="6"/>
  <c r="AW17" i="6" s="1"/>
  <c r="AE13" i="6"/>
  <c r="AW13" i="11"/>
  <c r="AX25" i="11"/>
  <c r="AY25" i="11" s="1"/>
  <c r="AZ25" i="11" s="1"/>
  <c r="AW25" i="11"/>
  <c r="AW28" i="11"/>
  <c r="AW40" i="11"/>
  <c r="AE16" i="11"/>
  <c r="AE22" i="11"/>
  <c r="AE28" i="11"/>
  <c r="AE34" i="11"/>
  <c r="AE40" i="11"/>
  <c r="BA37" i="11"/>
  <c r="AE25" i="7"/>
  <c r="BA25" i="7"/>
  <c r="BA22" i="7"/>
  <c r="AE22" i="7"/>
  <c r="AE19" i="7"/>
  <c r="BA19" i="7"/>
  <c r="AX22" i="7"/>
  <c r="AY22" i="7" s="1"/>
  <c r="AZ22" i="7" s="1"/>
  <c r="AE31" i="7"/>
  <c r="BA31" i="7"/>
  <c r="BA28" i="7"/>
  <c r="AE28" i="7"/>
  <c r="AW16" i="7"/>
  <c r="AE16" i="7"/>
  <c r="AX31" i="7"/>
  <c r="AY31" i="7" s="1"/>
  <c r="AZ31" i="7" s="1"/>
  <c r="AV15" i="7"/>
  <c r="AW15" i="7" s="1"/>
  <c r="AE13" i="7"/>
  <c r="AV38" i="7"/>
  <c r="AW38" i="7" s="1"/>
  <c r="I13" i="7"/>
  <c r="AV42" i="7"/>
  <c r="AW42" i="7" s="1"/>
  <c r="AV41" i="7"/>
  <c r="AW41" i="7" s="1"/>
  <c r="AV40" i="7"/>
  <c r="AW40" i="7" s="1"/>
  <c r="AE37" i="7"/>
  <c r="AV39" i="7"/>
  <c r="AW39" i="7" s="1"/>
  <c r="I37" i="7"/>
  <c r="AV37" i="7"/>
  <c r="AW37" i="7" s="1"/>
  <c r="AV34" i="7"/>
  <c r="AW34" i="7" s="1"/>
  <c r="AV35" i="7"/>
  <c r="AW35" i="7" s="1"/>
  <c r="AV36" i="7"/>
  <c r="AW36" i="7" s="1"/>
  <c r="AV15" i="8"/>
  <c r="AX15" i="8" s="1"/>
  <c r="AY15" i="8" s="1"/>
  <c r="AZ15" i="8" s="1"/>
  <c r="AV35" i="8"/>
  <c r="AV33" i="8"/>
  <c r="AW33" i="8" s="1"/>
  <c r="AE17" i="8"/>
  <c r="AV13" i="8"/>
  <c r="AE35" i="8"/>
  <c r="AV14" i="8"/>
  <c r="AW14" i="8" s="1"/>
  <c r="AV30" i="8"/>
  <c r="AW30" i="8" s="1"/>
  <c r="AV32" i="8"/>
  <c r="AV26" i="8"/>
  <c r="AW26" i="8" s="1"/>
  <c r="AV19" i="8"/>
  <c r="AW19" i="8" s="1"/>
  <c r="AV21" i="8"/>
  <c r="AW21" i="8" s="1"/>
  <c r="AV18" i="8"/>
  <c r="AW18" i="8" s="1"/>
  <c r="AV20" i="8"/>
  <c r="AV40" i="8"/>
  <c r="AW40" i="8" s="1"/>
  <c r="AV39" i="8"/>
  <c r="AW39" i="8" s="1"/>
  <c r="AV34" i="8"/>
  <c r="AW34" i="8" s="1"/>
  <c r="AV37" i="8"/>
  <c r="AW37" i="8" s="1"/>
  <c r="AV36" i="8"/>
  <c r="AW36" i="8" s="1"/>
  <c r="AV24" i="8"/>
  <c r="AW24" i="8" s="1"/>
  <c r="AV27" i="8"/>
  <c r="AW27" i="8" s="1"/>
  <c r="AV29" i="8"/>
  <c r="AV23" i="8"/>
  <c r="AV28" i="8"/>
  <c r="AW28" i="8" s="1"/>
  <c r="AV22" i="8"/>
  <c r="AW22" i="8" s="1"/>
  <c r="AV17" i="8"/>
  <c r="AW17" i="8" s="1"/>
  <c r="AV31" i="8"/>
  <c r="AW31" i="8" s="1"/>
  <c r="AV25" i="8"/>
  <c r="AW25" i="8" s="1"/>
  <c r="AE13" i="8"/>
  <c r="AV41" i="9"/>
  <c r="AW41" i="9" s="1"/>
  <c r="AV38" i="9"/>
  <c r="AW38" i="9" s="1"/>
  <c r="AV35" i="9"/>
  <c r="AW35" i="9" s="1"/>
  <c r="AV36" i="9"/>
  <c r="AW36" i="9" s="1"/>
  <c r="AV31" i="9"/>
  <c r="AW31" i="9" s="1"/>
  <c r="AV32" i="9"/>
  <c r="AW32" i="9" s="1"/>
  <c r="AV17" i="9"/>
  <c r="AW17" i="9" s="1"/>
  <c r="AV18" i="9"/>
  <c r="AW18" i="9" s="1"/>
  <c r="AV27" i="9"/>
  <c r="AW27" i="9" s="1"/>
  <c r="AV24" i="9"/>
  <c r="AW24" i="9" s="1"/>
  <c r="AV21" i="9"/>
  <c r="AW21" i="9" s="1"/>
  <c r="AV25" i="9"/>
  <c r="AW25" i="9" s="1"/>
  <c r="AV26" i="9"/>
  <c r="AW26" i="9" s="1"/>
  <c r="AV29" i="9"/>
  <c r="AW29" i="9" s="1"/>
  <c r="AV30" i="9"/>
  <c r="AW30" i="9" s="1"/>
  <c r="AE13" i="10"/>
  <c r="I13" i="10"/>
  <c r="AV40" i="10"/>
  <c r="AW40" i="10" s="1"/>
  <c r="AV42" i="10"/>
  <c r="AW42" i="10" s="1"/>
  <c r="AV34" i="10"/>
  <c r="AW34" i="10" s="1"/>
  <c r="AV35" i="10"/>
  <c r="AW35" i="10" s="1"/>
  <c r="AV36" i="10"/>
  <c r="AW36" i="10" s="1"/>
  <c r="AV37" i="10"/>
  <c r="AX37" i="10" s="1"/>
  <c r="AY37" i="10" s="1"/>
  <c r="AZ37" i="10" s="1"/>
  <c r="AV16" i="10"/>
  <c r="AW16" i="10" s="1"/>
  <c r="AV17" i="10"/>
  <c r="AW17" i="10" s="1"/>
  <c r="AE19" i="10"/>
  <c r="AV19" i="10"/>
  <c r="AV21" i="10"/>
  <c r="AW21" i="10" s="1"/>
  <c r="AV22" i="10"/>
  <c r="AW22" i="10" s="1"/>
  <c r="AV23" i="10"/>
  <c r="AW23" i="10" s="1"/>
  <c r="AE25" i="10"/>
  <c r="AV25" i="10"/>
  <c r="AW25" i="10" s="1"/>
  <c r="AV27" i="10"/>
  <c r="AW27" i="10" s="1"/>
  <c r="AV28" i="10"/>
  <c r="AW28" i="10" s="1"/>
  <c r="AV29" i="10"/>
  <c r="AW29" i="10" s="1"/>
  <c r="AV31" i="10"/>
  <c r="AW31" i="10" s="1"/>
  <c r="AV33" i="10"/>
  <c r="AW33" i="10" s="1"/>
  <c r="AV18" i="10"/>
  <c r="AW18" i="10" s="1"/>
  <c r="AV24" i="10"/>
  <c r="AW24" i="10" s="1"/>
  <c r="AV30" i="10"/>
  <c r="AW30" i="10" s="1"/>
  <c r="AE31" i="10"/>
  <c r="BA31" i="10"/>
  <c r="AE37" i="10"/>
  <c r="BA37" i="10"/>
  <c r="AW13" i="10"/>
  <c r="AX13" i="10"/>
  <c r="AY13" i="10" s="1"/>
  <c r="AZ13" i="10" s="1"/>
  <c r="AW19" i="10"/>
  <c r="AX34" i="10"/>
  <c r="AY34" i="10" s="1"/>
  <c r="AZ34" i="10" s="1"/>
  <c r="AE16" i="10"/>
  <c r="AE22" i="10"/>
  <c r="AE28" i="10"/>
  <c r="AE34" i="10"/>
  <c r="AE40" i="10"/>
  <c r="BA40" i="9"/>
  <c r="AE40" i="9"/>
  <c r="AX40" i="9"/>
  <c r="AY40" i="9" s="1"/>
  <c r="AZ40" i="9" s="1"/>
  <c r="AE34" i="9"/>
  <c r="BA34" i="9"/>
  <c r="AW19" i="9"/>
  <c r="BA28" i="9"/>
  <c r="AE28" i="9"/>
  <c r="AW13" i="9"/>
  <c r="BA22" i="9"/>
  <c r="AE22" i="9"/>
  <c r="AE16" i="9"/>
  <c r="BA16" i="9"/>
  <c r="AW37" i="9"/>
  <c r="AW22" i="9"/>
  <c r="I25" i="9"/>
  <c r="AW28" i="9"/>
  <c r="I31" i="9"/>
  <c r="AW34" i="9"/>
  <c r="I37" i="9"/>
  <c r="AW40" i="9"/>
  <c r="I19" i="9"/>
  <c r="AE13" i="9"/>
  <c r="AE25" i="9"/>
  <c r="AE31" i="9"/>
  <c r="AE37" i="9"/>
  <c r="AW35" i="8"/>
  <c r="BA38" i="8"/>
  <c r="AE38" i="8"/>
  <c r="AE29" i="8"/>
  <c r="BA32" i="8"/>
  <c r="AE32" i="8"/>
  <c r="BA20" i="8"/>
  <c r="AE20" i="8"/>
  <c r="AW13" i="8"/>
  <c r="BA15" i="8"/>
  <c r="AE15" i="8"/>
  <c r="BA26" i="8"/>
  <c r="AE26" i="8"/>
  <c r="I13" i="8"/>
  <c r="I17" i="8"/>
  <c r="AW20" i="8"/>
  <c r="I23" i="8"/>
  <c r="I29" i="8"/>
  <c r="I35" i="8"/>
  <c r="AW38" i="8"/>
  <c r="BA34" i="7"/>
  <c r="AE34" i="7"/>
  <c r="BA40" i="7"/>
  <c r="AE40" i="7"/>
  <c r="AW13" i="7"/>
  <c r="AW38" i="6"/>
  <c r="BA41" i="6"/>
  <c r="AE41" i="6"/>
  <c r="AE32" i="6"/>
  <c r="AW32" i="6"/>
  <c r="BA35" i="6"/>
  <c r="AE35" i="6"/>
  <c r="BA23" i="6"/>
  <c r="AE23" i="6"/>
  <c r="BA17" i="6"/>
  <c r="AE17" i="6"/>
  <c r="BA29" i="6"/>
  <c r="AE29" i="6"/>
  <c r="I13" i="6"/>
  <c r="I20" i="6"/>
  <c r="AW23" i="6"/>
  <c r="I26" i="6"/>
  <c r="I32" i="6"/>
  <c r="I38" i="6"/>
  <c r="AW41" i="6"/>
  <c r="AX37" i="11" l="1"/>
  <c r="AY37" i="11" s="1"/>
  <c r="AZ37" i="11" s="1"/>
  <c r="AW34" i="15"/>
  <c r="AX13" i="16"/>
  <c r="AY13" i="16" s="1"/>
  <c r="AZ13" i="16" s="1"/>
  <c r="AW13" i="19"/>
  <c r="AX22" i="21"/>
  <c r="AY22" i="21" s="1"/>
  <c r="AZ22" i="21" s="1"/>
  <c r="AX28" i="7"/>
  <c r="AY28" i="7" s="1"/>
  <c r="AZ28" i="7" s="1"/>
  <c r="AW37" i="11"/>
  <c r="AW22" i="11"/>
  <c r="AX34" i="11"/>
  <c r="AY34" i="11" s="1"/>
  <c r="AZ34" i="11" s="1"/>
  <c r="AW37" i="13"/>
  <c r="AX25" i="15"/>
  <c r="AY25" i="15" s="1"/>
  <c r="AZ25" i="15" s="1"/>
  <c r="AW19" i="16"/>
  <c r="AX40" i="17"/>
  <c r="AY40" i="17" s="1"/>
  <c r="AZ40" i="17" s="1"/>
  <c r="AW31" i="18"/>
  <c r="AX25" i="18"/>
  <c r="AY25" i="18" s="1"/>
  <c r="AZ25" i="18" s="1"/>
  <c r="AX22" i="19"/>
  <c r="AY22" i="19" s="1"/>
  <c r="AZ22" i="19" s="1"/>
  <c r="AW19" i="21"/>
  <c r="AW40" i="21"/>
  <c r="AW37" i="21"/>
  <c r="AW25" i="21"/>
  <c r="AW40" i="22"/>
  <c r="AX28" i="22"/>
  <c r="AY28" i="22" s="1"/>
  <c r="AZ28" i="22" s="1"/>
  <c r="AX16" i="22"/>
  <c r="AY16" i="22" s="1"/>
  <c r="AZ16" i="22" s="1"/>
  <c r="AX13" i="9"/>
  <c r="AY13" i="9" s="1"/>
  <c r="AZ13" i="9" s="1"/>
  <c r="AX31" i="21"/>
  <c r="AY31" i="21" s="1"/>
  <c r="AZ31" i="21" s="1"/>
  <c r="AW13" i="6"/>
  <c r="AX37" i="9"/>
  <c r="AY37" i="9" s="1"/>
  <c r="AZ37" i="9" s="1"/>
  <c r="AX19" i="7"/>
  <c r="AY19" i="7" s="1"/>
  <c r="AZ19" i="7" s="1"/>
  <c r="AX16" i="7"/>
  <c r="AY16" i="7" s="1"/>
  <c r="AZ16" i="7" s="1"/>
  <c r="AX13" i="7"/>
  <c r="AY13" i="7" s="1"/>
  <c r="AZ13" i="7" s="1"/>
  <c r="AX31" i="9"/>
  <c r="AY31" i="9" s="1"/>
  <c r="AZ31" i="9" s="1"/>
  <c r="AX25" i="7"/>
  <c r="AY25" i="7" s="1"/>
  <c r="AZ25" i="7" s="1"/>
  <c r="AX16" i="13"/>
  <c r="AY16" i="13" s="1"/>
  <c r="AZ16" i="13" s="1"/>
  <c r="AX13" i="13"/>
  <c r="AY13" i="13" s="1"/>
  <c r="AZ13" i="13" s="1"/>
  <c r="AX22" i="15"/>
  <c r="AY22" i="15" s="1"/>
  <c r="AZ22" i="15" s="1"/>
  <c r="AX31" i="16"/>
  <c r="AY31" i="16" s="1"/>
  <c r="AZ31" i="16" s="1"/>
  <c r="AX37" i="17"/>
  <c r="AY37" i="17" s="1"/>
  <c r="AZ37" i="17" s="1"/>
  <c r="AX13" i="21"/>
  <c r="AY13" i="21" s="1"/>
  <c r="AZ13" i="21" s="1"/>
  <c r="AX34" i="22"/>
  <c r="AY34" i="22" s="1"/>
  <c r="AZ34" i="22" s="1"/>
  <c r="AX22" i="20"/>
  <c r="AY22" i="20" s="1"/>
  <c r="AZ22" i="20" s="1"/>
  <c r="AX25" i="20"/>
  <c r="AY25" i="20" s="1"/>
  <c r="AZ25" i="20" s="1"/>
  <c r="AX31" i="20"/>
  <c r="AY31" i="20" s="1"/>
  <c r="AZ31" i="20" s="1"/>
  <c r="AX16" i="9"/>
  <c r="AY16" i="9" s="1"/>
  <c r="AZ16" i="9" s="1"/>
  <c r="AW37" i="10"/>
  <c r="AX25" i="10"/>
  <c r="AY25" i="10" s="1"/>
  <c r="AZ25" i="10" s="1"/>
  <c r="AX31" i="10"/>
  <c r="AY31" i="10" s="1"/>
  <c r="AZ31" i="10" s="1"/>
  <c r="AW34" i="11"/>
  <c r="AX19" i="14"/>
  <c r="AY19" i="14" s="1"/>
  <c r="AZ19" i="14" s="1"/>
  <c r="AX16" i="19"/>
  <c r="AY16" i="19" s="1"/>
  <c r="AZ16" i="19" s="1"/>
  <c r="AX40" i="16"/>
  <c r="AY40" i="16" s="1"/>
  <c r="AZ40" i="16" s="1"/>
  <c r="AX34" i="13"/>
  <c r="AY34" i="13" s="1"/>
  <c r="AZ34" i="13" s="1"/>
  <c r="AX40" i="10"/>
  <c r="AY40" i="10" s="1"/>
  <c r="AZ40" i="10" s="1"/>
  <c r="AX28" i="10"/>
  <c r="AY28" i="10" s="1"/>
  <c r="AZ28" i="10" s="1"/>
  <c r="AX28" i="11"/>
  <c r="AY28" i="11" s="1"/>
  <c r="AZ28" i="11" s="1"/>
  <c r="AX40" i="19"/>
  <c r="AY40" i="19" s="1"/>
  <c r="AZ40" i="19" s="1"/>
  <c r="AX25" i="19"/>
  <c r="AY25" i="19" s="1"/>
  <c r="AZ25" i="19" s="1"/>
  <c r="AX13" i="20"/>
  <c r="AY13" i="20" s="1"/>
  <c r="AZ13" i="20" s="1"/>
  <c r="AX28" i="18"/>
  <c r="AY28" i="18" s="1"/>
  <c r="AZ28" i="18" s="1"/>
  <c r="AX22" i="18"/>
  <c r="AY22" i="18" s="1"/>
  <c r="AZ22" i="18" s="1"/>
  <c r="AX28" i="16"/>
  <c r="AY28" i="16" s="1"/>
  <c r="AZ28" i="16" s="1"/>
  <c r="AX34" i="16"/>
  <c r="AY34" i="16" s="1"/>
  <c r="AZ34" i="16" s="1"/>
  <c r="AW15" i="8"/>
  <c r="AX19" i="10"/>
  <c r="AY19" i="10" s="1"/>
  <c r="AZ19" i="10" s="1"/>
  <c r="AX34" i="19"/>
  <c r="AY34" i="19" s="1"/>
  <c r="AZ34" i="19" s="1"/>
  <c r="AX34" i="20"/>
  <c r="AY34" i="20" s="1"/>
  <c r="AZ34" i="20" s="1"/>
  <c r="AX34" i="18"/>
  <c r="AY34" i="18" s="1"/>
  <c r="AZ34" i="18" s="1"/>
  <c r="AX16" i="16"/>
  <c r="AY16" i="16" s="1"/>
  <c r="AZ16" i="16" s="1"/>
  <c r="AX22" i="16"/>
  <c r="AY22" i="16" s="1"/>
  <c r="AZ22" i="16" s="1"/>
  <c r="AX32" i="6"/>
  <c r="AY32" i="6" s="1"/>
  <c r="AZ32" i="6" s="1"/>
  <c r="AX20" i="6"/>
  <c r="AY20" i="6" s="1"/>
  <c r="AZ20" i="6" s="1"/>
  <c r="AX26" i="6"/>
  <c r="AY26" i="6" s="1"/>
  <c r="AZ26" i="6" s="1"/>
  <c r="AX35" i="6"/>
  <c r="AY35" i="6" s="1"/>
  <c r="AZ35" i="6" s="1"/>
  <c r="AX41" i="6"/>
  <c r="AY41" i="6" s="1"/>
  <c r="AZ41" i="6" s="1"/>
  <c r="AX37" i="19"/>
  <c r="AY37" i="19" s="1"/>
  <c r="AZ37" i="19" s="1"/>
  <c r="AW34" i="19"/>
  <c r="AW37" i="19"/>
  <c r="AX19" i="19"/>
  <c r="AY19" i="19" s="1"/>
  <c r="AZ19" i="19" s="1"/>
  <c r="AX28" i="19"/>
  <c r="AY28" i="19" s="1"/>
  <c r="AZ28" i="19" s="1"/>
  <c r="AX31" i="19"/>
  <c r="AY31" i="19" s="1"/>
  <c r="AZ31" i="19" s="1"/>
  <c r="AW13" i="18"/>
  <c r="AW37" i="17"/>
  <c r="AX34" i="17"/>
  <c r="AY34" i="17" s="1"/>
  <c r="AZ34" i="17" s="1"/>
  <c r="AX31" i="17"/>
  <c r="AY31" i="17" s="1"/>
  <c r="AZ31" i="17" s="1"/>
  <c r="AX19" i="17"/>
  <c r="AY19" i="17" s="1"/>
  <c r="AZ19" i="17" s="1"/>
  <c r="AX28" i="17"/>
  <c r="AY28" i="17" s="1"/>
  <c r="AZ28" i="17" s="1"/>
  <c r="AX13" i="17"/>
  <c r="AY13" i="17" s="1"/>
  <c r="AZ13" i="17" s="1"/>
  <c r="AX22" i="17"/>
  <c r="AY22" i="17" s="1"/>
  <c r="AZ22" i="17" s="1"/>
  <c r="AX25" i="17"/>
  <c r="AY25" i="17" s="1"/>
  <c r="AZ25" i="17" s="1"/>
  <c r="AX16" i="17"/>
  <c r="AY16" i="17" s="1"/>
  <c r="AZ16" i="17" s="1"/>
  <c r="AX37" i="14"/>
  <c r="AY37" i="14" s="1"/>
  <c r="AZ37" i="14" s="1"/>
  <c r="AX25" i="14"/>
  <c r="AY25" i="14" s="1"/>
  <c r="AZ25" i="14" s="1"/>
  <c r="AX31" i="14"/>
  <c r="AY31" i="14" s="1"/>
  <c r="AZ31" i="14" s="1"/>
  <c r="AX22" i="14"/>
  <c r="AY22" i="14" s="1"/>
  <c r="AZ22" i="14" s="1"/>
  <c r="AX16" i="14"/>
  <c r="AY16" i="14" s="1"/>
  <c r="AZ16" i="14" s="1"/>
  <c r="AX40" i="14"/>
  <c r="AY40" i="14" s="1"/>
  <c r="AZ40" i="14" s="1"/>
  <c r="AX28" i="14"/>
  <c r="AY28" i="14" s="1"/>
  <c r="AZ28" i="14" s="1"/>
  <c r="AX34" i="14"/>
  <c r="AY34" i="14" s="1"/>
  <c r="AZ34" i="14" s="1"/>
  <c r="AX31" i="11"/>
  <c r="AY31" i="11" s="1"/>
  <c r="AZ31" i="11" s="1"/>
  <c r="AX40" i="11"/>
  <c r="AY40" i="11" s="1"/>
  <c r="AZ40" i="11" s="1"/>
  <c r="AX13" i="11"/>
  <c r="AY13" i="11" s="1"/>
  <c r="AZ13" i="11" s="1"/>
  <c r="AX16" i="11"/>
  <c r="AY16" i="11" s="1"/>
  <c r="AZ16" i="11" s="1"/>
  <c r="AX19" i="11"/>
  <c r="AY19" i="11" s="1"/>
  <c r="AZ19" i="11" s="1"/>
  <c r="AW16" i="11"/>
  <c r="AX17" i="6"/>
  <c r="AY17" i="6" s="1"/>
  <c r="AZ17" i="6" s="1"/>
  <c r="AX23" i="6"/>
  <c r="AY23" i="6" s="1"/>
  <c r="AZ23" i="6" s="1"/>
  <c r="AX38" i="6"/>
  <c r="AY38" i="6" s="1"/>
  <c r="AZ38" i="6" s="1"/>
  <c r="AX29" i="6"/>
  <c r="AY29" i="6" s="1"/>
  <c r="AZ29" i="6" s="1"/>
  <c r="AX37" i="7"/>
  <c r="AY37" i="7" s="1"/>
  <c r="AZ37" i="7" s="1"/>
  <c r="AX40" i="7"/>
  <c r="AY40" i="7" s="1"/>
  <c r="AZ40" i="7" s="1"/>
  <c r="AX34" i="7"/>
  <c r="AY34" i="7" s="1"/>
  <c r="AZ34" i="7" s="1"/>
  <c r="AX32" i="8"/>
  <c r="AY32" i="8" s="1"/>
  <c r="AZ32" i="8" s="1"/>
  <c r="AW32" i="8"/>
  <c r="AX23" i="8"/>
  <c r="AY23" i="8" s="1"/>
  <c r="AZ23" i="8" s="1"/>
  <c r="AX35" i="8"/>
  <c r="AY35" i="8" s="1"/>
  <c r="AZ35" i="8" s="1"/>
  <c r="AX29" i="8"/>
  <c r="AY29" i="8" s="1"/>
  <c r="AZ29" i="8" s="1"/>
  <c r="AW29" i="8"/>
  <c r="AW23" i="8"/>
  <c r="AX38" i="8"/>
  <c r="AY38" i="8" s="1"/>
  <c r="AZ38" i="8" s="1"/>
  <c r="AX17" i="8"/>
  <c r="AY17" i="8" s="1"/>
  <c r="AZ17" i="8" s="1"/>
  <c r="AX20" i="8"/>
  <c r="AY20" i="8" s="1"/>
  <c r="AZ20" i="8" s="1"/>
  <c r="AX26" i="8"/>
  <c r="AY26" i="8" s="1"/>
  <c r="AZ26" i="8" s="1"/>
  <c r="AX13" i="8"/>
  <c r="AY13" i="8" s="1"/>
  <c r="AZ13" i="8" s="1"/>
  <c r="AX34" i="9"/>
  <c r="AY34" i="9" s="1"/>
  <c r="AZ34" i="9" s="1"/>
  <c r="AX28" i="9"/>
  <c r="AY28" i="9" s="1"/>
  <c r="AZ28" i="9" s="1"/>
  <c r="AX25" i="9"/>
  <c r="AY25" i="9" s="1"/>
  <c r="AZ25" i="9" s="1"/>
  <c r="AX16" i="10"/>
  <c r="AY16" i="10" s="1"/>
  <c r="AZ16" i="10" s="1"/>
  <c r="AX22" i="10"/>
  <c r="AY22" i="10" s="1"/>
  <c r="AZ22" i="10" s="1"/>
  <c r="AU42" i="4" l="1"/>
  <c r="AS42" i="4"/>
  <c r="AQ42" i="4"/>
  <c r="AU41" i="4"/>
  <c r="AS41" i="4"/>
  <c r="AQ41" i="4"/>
  <c r="AU40" i="4"/>
  <c r="AS40" i="4"/>
  <c r="AQ40" i="4"/>
  <c r="AC40" i="4"/>
  <c r="AD40" i="4" s="1"/>
  <c r="BA40" i="4" s="1"/>
  <c r="H40" i="4"/>
  <c r="I40" i="4" s="1"/>
  <c r="AU39" i="4"/>
  <c r="AS39" i="4"/>
  <c r="AQ39" i="4"/>
  <c r="AU38" i="4"/>
  <c r="AS38" i="4"/>
  <c r="AQ38" i="4"/>
  <c r="AU37" i="4"/>
  <c r="AS37" i="4"/>
  <c r="AQ37" i="4"/>
  <c r="AC37" i="4"/>
  <c r="AD37" i="4" s="1"/>
  <c r="H37" i="4"/>
  <c r="I37" i="4" s="1"/>
  <c r="AU36" i="4"/>
  <c r="AS36" i="4"/>
  <c r="AQ36" i="4"/>
  <c r="AU35" i="4"/>
  <c r="AS35" i="4"/>
  <c r="AQ35" i="4"/>
  <c r="AU34" i="4"/>
  <c r="AS34" i="4"/>
  <c r="AQ34" i="4"/>
  <c r="AC34" i="4"/>
  <c r="AD34" i="4" s="1"/>
  <c r="BA34" i="4" s="1"/>
  <c r="H34" i="4"/>
  <c r="AU33" i="4"/>
  <c r="AS33" i="4"/>
  <c r="AQ33" i="4"/>
  <c r="AU32" i="4"/>
  <c r="AS32" i="4"/>
  <c r="AQ32" i="4"/>
  <c r="AU31" i="4"/>
  <c r="AS31" i="4"/>
  <c r="AQ31" i="4"/>
  <c r="AC31" i="4"/>
  <c r="AD31" i="4" s="1"/>
  <c r="BA31" i="4" s="1"/>
  <c r="H31" i="4"/>
  <c r="I31" i="4" s="1"/>
  <c r="AU30" i="4"/>
  <c r="AS30" i="4"/>
  <c r="AQ30" i="4"/>
  <c r="AU29" i="4"/>
  <c r="AS29" i="4"/>
  <c r="AQ29" i="4"/>
  <c r="AU28" i="4"/>
  <c r="AS28" i="4"/>
  <c r="AQ28" i="4"/>
  <c r="AC28" i="4"/>
  <c r="AD28" i="4" s="1"/>
  <c r="BA28" i="4" s="1"/>
  <c r="H28" i="4"/>
  <c r="AU27" i="4"/>
  <c r="AS27" i="4"/>
  <c r="AQ27" i="4"/>
  <c r="AU26" i="4"/>
  <c r="AS26" i="4"/>
  <c r="AQ26" i="4"/>
  <c r="AU25" i="4"/>
  <c r="AS25" i="4"/>
  <c r="AQ25" i="4"/>
  <c r="AC25" i="4"/>
  <c r="AD25" i="4" s="1"/>
  <c r="BA25" i="4" s="1"/>
  <c r="H25" i="4"/>
  <c r="I25" i="4" s="1"/>
  <c r="AU24" i="4"/>
  <c r="AS24" i="4"/>
  <c r="AQ24" i="4"/>
  <c r="AU23" i="4"/>
  <c r="AS23" i="4"/>
  <c r="AQ23" i="4"/>
  <c r="AU22" i="4"/>
  <c r="AS22" i="4"/>
  <c r="AQ22" i="4"/>
  <c r="AC22" i="4"/>
  <c r="AD22" i="4" s="1"/>
  <c r="H22" i="4"/>
  <c r="AU21" i="4"/>
  <c r="AS21" i="4"/>
  <c r="AQ21" i="4"/>
  <c r="AU20" i="4"/>
  <c r="AS20" i="4"/>
  <c r="AQ20" i="4"/>
  <c r="AU19" i="4"/>
  <c r="AS19" i="4"/>
  <c r="AQ19" i="4"/>
  <c r="AC19" i="4"/>
  <c r="AD19" i="4" s="1"/>
  <c r="H19" i="4"/>
  <c r="I19" i="4" s="1"/>
  <c r="AU18" i="4"/>
  <c r="AS18" i="4"/>
  <c r="AQ18" i="4"/>
  <c r="AU17" i="4"/>
  <c r="AS17" i="4"/>
  <c r="AQ17" i="4"/>
  <c r="AU16" i="4"/>
  <c r="AS16" i="4"/>
  <c r="AQ16" i="4"/>
  <c r="AC16" i="4"/>
  <c r="AD16" i="4" s="1"/>
  <c r="H16" i="4"/>
  <c r="I16" i="4" s="1"/>
  <c r="AU15" i="4"/>
  <c r="AS15" i="4"/>
  <c r="AQ15" i="4"/>
  <c r="AU14" i="4"/>
  <c r="AS14" i="4"/>
  <c r="AQ14" i="4"/>
  <c r="AU13" i="4"/>
  <c r="AS13" i="4"/>
  <c r="AQ13" i="4"/>
  <c r="AI13" i="4"/>
  <c r="AD13" i="4"/>
  <c r="H13" i="4"/>
  <c r="I13" i="4" s="1"/>
  <c r="AV13" i="4" l="1"/>
  <c r="AV18" i="4"/>
  <c r="AW18" i="4" s="1"/>
  <c r="AV22" i="4"/>
  <c r="AW22" i="4" s="1"/>
  <c r="AV29" i="4"/>
  <c r="AW29" i="4" s="1"/>
  <c r="AV27" i="4"/>
  <c r="AW27" i="4" s="1"/>
  <c r="AV32" i="4"/>
  <c r="AW32" i="4" s="1"/>
  <c r="AV19" i="4"/>
  <c r="AW19" i="4" s="1"/>
  <c r="AV21" i="4"/>
  <c r="AW21" i="4" s="1"/>
  <c r="AV24" i="4"/>
  <c r="AW24" i="4" s="1"/>
  <c r="AV16" i="4"/>
  <c r="AW16" i="4" s="1"/>
  <c r="AE22" i="4"/>
  <c r="AV31" i="4"/>
  <c r="AW31" i="4" s="1"/>
  <c r="AV23" i="4"/>
  <c r="AW23" i="4" s="1"/>
  <c r="AV25" i="4"/>
  <c r="AV40" i="4"/>
  <c r="AW40" i="4" s="1"/>
  <c r="AV42" i="4"/>
  <c r="AW42" i="4" s="1"/>
  <c r="AV20" i="4"/>
  <c r="AW20" i="4" s="1"/>
  <c r="AV41" i="4"/>
  <c r="AW41" i="4" s="1"/>
  <c r="AV14" i="4"/>
  <c r="AV17" i="4"/>
  <c r="AW17" i="4" s="1"/>
  <c r="AV37" i="4"/>
  <c r="AW37" i="4" s="1"/>
  <c r="AV39" i="4"/>
  <c r="AW39" i="4" s="1"/>
  <c r="I22" i="4"/>
  <c r="AV26" i="4"/>
  <c r="AW26" i="4" s="1"/>
  <c r="AV15" i="4"/>
  <c r="AV28" i="4"/>
  <c r="AW28" i="4" s="1"/>
  <c r="AV34" i="4"/>
  <c r="AW34" i="4" s="1"/>
  <c r="AV36" i="4"/>
  <c r="AW36" i="4" s="1"/>
  <c r="AE28" i="4"/>
  <c r="AV30" i="4"/>
  <c r="AW30" i="4" s="1"/>
  <c r="AV33" i="4"/>
  <c r="AW33" i="4" s="1"/>
  <c r="AV35" i="4"/>
  <c r="AW35" i="4" s="1"/>
  <c r="AV38" i="4"/>
  <c r="AW38" i="4" s="1"/>
  <c r="BA16" i="4"/>
  <c r="AE16" i="4"/>
  <c r="BA19" i="4"/>
  <c r="AE19" i="4"/>
  <c r="AE37" i="4"/>
  <c r="BA37" i="4"/>
  <c r="AE13" i="4"/>
  <c r="BA13" i="4"/>
  <c r="AW25" i="4"/>
  <c r="AE31" i="4"/>
  <c r="I34" i="4"/>
  <c r="BA22" i="4"/>
  <c r="AE40" i="4"/>
  <c r="AE25" i="4"/>
  <c r="I28" i="4"/>
  <c r="AE34" i="4"/>
  <c r="AX31" i="4" l="1"/>
  <c r="AY31" i="4" s="1"/>
  <c r="AZ31" i="4" s="1"/>
  <c r="AX28" i="4"/>
  <c r="AY28" i="4" s="1"/>
  <c r="AZ28" i="4" s="1"/>
  <c r="AX25" i="4"/>
  <c r="AY25" i="4" s="1"/>
  <c r="AZ25" i="4" s="1"/>
  <c r="AX13" i="4"/>
  <c r="AY13" i="4" s="1"/>
  <c r="AZ13" i="4" s="1"/>
  <c r="AW13" i="4"/>
  <c r="AX19" i="4"/>
  <c r="AY19" i="4" s="1"/>
  <c r="AZ19" i="4" s="1"/>
  <c r="AX16" i="4"/>
  <c r="AY16" i="4" s="1"/>
  <c r="AZ16" i="4" s="1"/>
  <c r="AX37" i="4"/>
  <c r="AY37" i="4" s="1"/>
  <c r="AZ37" i="4" s="1"/>
  <c r="AX40" i="4"/>
  <c r="AY40" i="4" s="1"/>
  <c r="AZ40" i="4" s="1"/>
  <c r="AX22" i="4"/>
  <c r="AY22" i="4" s="1"/>
  <c r="AZ22" i="4" s="1"/>
  <c r="AX34" i="4"/>
  <c r="AY34" i="4" s="1"/>
  <c r="AZ34" i="4" s="1"/>
</calcChain>
</file>

<file path=xl/sharedStrings.xml><?xml version="1.0" encoding="utf-8"?>
<sst xmlns="http://schemas.openxmlformats.org/spreadsheetml/2006/main" count="3469" uniqueCount="545">
  <si>
    <t>PROCESO</t>
  </si>
  <si>
    <t>OBJETIVO</t>
  </si>
  <si>
    <t>COD</t>
  </si>
  <si>
    <t>IMPACTO</t>
  </si>
  <si>
    <t>CLASIFICACIÓN DEL RIESGO</t>
  </si>
  <si>
    <t>FRECUENCIA</t>
  </si>
  <si>
    <t>R1</t>
  </si>
  <si>
    <t>AFECTACIÓN ECONÓMICA</t>
  </si>
  <si>
    <t>AFECTACIÓN ECONÓMICA Y REPUTACIONAL</t>
  </si>
  <si>
    <t>EJECUCIÓN Y ADMINISTRACIÓN DE PROCESOS</t>
  </si>
  <si>
    <t>FRAUDE EXTERNO</t>
  </si>
  <si>
    <t>FRAUDE INTERNO</t>
  </si>
  <si>
    <t>FALLAS TECNOLÓGICAS</t>
  </si>
  <si>
    <t>RELACIONES LABORALES</t>
  </si>
  <si>
    <t>USUARIOS, PRODUCTOS Y PRÁCTICAS</t>
  </si>
  <si>
    <t>DAÑOS A ACTIVOS FIJOS/EVENTOS EXTERNOS</t>
  </si>
  <si>
    <t>CALIFICACIÓN RIESGO INHERENTE</t>
  </si>
  <si>
    <t>MUY BAJA</t>
  </si>
  <si>
    <t>BAJA</t>
  </si>
  <si>
    <t>MEDIA</t>
  </si>
  <si>
    <t>ALTA</t>
  </si>
  <si>
    <t>MUY ALTA</t>
  </si>
  <si>
    <t>LEVE</t>
  </si>
  <si>
    <t>MENOR</t>
  </si>
  <si>
    <t>MODERADO</t>
  </si>
  <si>
    <t>MAYOR</t>
  </si>
  <si>
    <t>CATASTRÓFICO</t>
  </si>
  <si>
    <t>TIPO DE RIESGO</t>
  </si>
  <si>
    <t>TIPO</t>
  </si>
  <si>
    <t>PESO</t>
  </si>
  <si>
    <t>IMPLEMENTACIÓN</t>
  </si>
  <si>
    <t>DOCUMENTACION</t>
  </si>
  <si>
    <t>EVIDENCIA</t>
  </si>
  <si>
    <t>PREVENTIVO</t>
  </si>
  <si>
    <t>CORRECTIVO</t>
  </si>
  <si>
    <t>DETECTIVO</t>
  </si>
  <si>
    <t>AUTOMATICO</t>
  </si>
  <si>
    <t>MANUAL</t>
  </si>
  <si>
    <t>DOCUMENTADO</t>
  </si>
  <si>
    <t>SIN DOCUMENTAR</t>
  </si>
  <si>
    <t>CONTINUA</t>
  </si>
  <si>
    <t>ALEATORIA</t>
  </si>
  <si>
    <t>CON REGISTRO</t>
  </si>
  <si>
    <t>SIN REGISTRO</t>
  </si>
  <si>
    <t>RESPONSABLE</t>
  </si>
  <si>
    <t>% #</t>
  </si>
  <si>
    <t>TRATAMIENTO</t>
  </si>
  <si>
    <t>MITIGAR</t>
  </si>
  <si>
    <t>TRANSFERIR</t>
  </si>
  <si>
    <t>ACEPTAR</t>
  </si>
  <si>
    <t>EVITAR</t>
  </si>
  <si>
    <t>TRATAMIENTO DEL RIESGO</t>
  </si>
  <si>
    <t>PLAN DE ACCIÓN</t>
  </si>
  <si>
    <t>ACTIVIDADES</t>
  </si>
  <si>
    <t>ESTADO</t>
  </si>
  <si>
    <t>GESTIÓN</t>
  </si>
  <si>
    <t>R2</t>
  </si>
  <si>
    <t>R3</t>
  </si>
  <si>
    <t>R4</t>
  </si>
  <si>
    <t>R5</t>
  </si>
  <si>
    <t>R6</t>
  </si>
  <si>
    <t>R7</t>
  </si>
  <si>
    <t>R8</t>
  </si>
  <si>
    <t>R9</t>
  </si>
  <si>
    <t>R10</t>
  </si>
  <si>
    <t>IDENTIFICACIÓN DEL RIESGO</t>
  </si>
  <si>
    <t>IDENTIFICACION IMPACTO</t>
  </si>
  <si>
    <t>CALIFICACION IMPACTO</t>
  </si>
  <si>
    <t>TIPO DE ACTIVO DE INFORMACION</t>
  </si>
  <si>
    <t>NOMBRE DEL ACTIVO DE INFORMACIÓN</t>
  </si>
  <si>
    <t>OPCION DEL RIESGO DE SERIDAD DIGITAL</t>
  </si>
  <si>
    <t>PERDIDA DE CONFIDENCIALIDAD</t>
  </si>
  <si>
    <t>PERDIDA DE LA INTEGRIDAD</t>
  </si>
  <si>
    <t>PERDIDA DE LA DISPONIBILIDAD</t>
  </si>
  <si>
    <t>SEGURIDAD DE LA INFORMACIÓN</t>
  </si>
  <si>
    <t>Afectación Economica</t>
  </si>
  <si>
    <t>MENOR A 10 SMLMV</t>
  </si>
  <si>
    <t>ENTRE 10 Y 50 SMLMV</t>
  </si>
  <si>
    <t>ENTRE 100 Y 500 SMLMV</t>
  </si>
  <si>
    <t>ENTRE 50 Y 100 SMLMV</t>
  </si>
  <si>
    <t>MAYOR A 500 SMLMV</t>
  </si>
  <si>
    <t>CLASIFICACIÓN PROBABILIDAD</t>
  </si>
  <si>
    <t>FRECUENCIA DE LA ACTIVIDAD</t>
  </si>
  <si>
    <t>MAXIMO 2 VECES POR AÑO</t>
  </si>
  <si>
    <t>3 A 24 VECES POR AÑO</t>
  </si>
  <si>
    <t>24 A 500 VECES POR AÑO</t>
  </si>
  <si>
    <t>500 A 5000 VECES POR AÑO</t>
  </si>
  <si>
    <t>MÁS DE 5000 VECES POR AÑO</t>
  </si>
  <si>
    <t>ABIERTO</t>
  </si>
  <si>
    <t>EN CURSO</t>
  </si>
  <si>
    <t>CERRADO</t>
  </si>
  <si>
    <t>Pérdidas derivadas de errores en la ejecución y administración de procesos.</t>
  </si>
  <si>
    <t>Errores en hardware, software, telecomunicaciones, interrupción de servicios básicos.</t>
  </si>
  <si>
    <t>Pérdida por daños o extravíos de los activos fijos por desastres naturales u otros riesgos/eventos externos como atentados, vandalismo, orden público.</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</si>
  <si>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</si>
  <si>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</si>
  <si>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</si>
  <si>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</si>
  <si>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La actividad que conlleva el riesgo se ejecuta como máximos 2 veces por año</t>
  </si>
  <si>
    <t xml:space="preserve">La actividad que conlleva el riesgo se ejecuta de 3 a 24 veces por año </t>
  </si>
  <si>
    <t xml:space="preserve">La actividad que conlleva el riesgo se ejecuta de 24 a 500 veces por año </t>
  </si>
  <si>
    <t>La actividad que conlleva el riesgo se ejecuta mínimo 500 veces al año y máximo 5000 veces por año</t>
  </si>
  <si>
    <t>La actividad que conlleva el riesgo se ejecuta más de 5000 veces por año</t>
  </si>
  <si>
    <t>FRECUENCIA DE LA ACTIVIDAD (PROBABILIDAD)</t>
  </si>
  <si>
    <t xml:space="preserve">Afectación menor a 10 SMLMV . </t>
  </si>
  <si>
    <t xml:space="preserve">Entre 10 y 50 SMLMV </t>
  </si>
  <si>
    <t xml:space="preserve">Entre 50 y 100 SMLMV </t>
  </si>
  <si>
    <t xml:space="preserve">Entre 100 y 500 SMLMV </t>
  </si>
  <si>
    <t>Mayor a 500 SMLMV</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</si>
  <si>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</si>
  <si>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</si>
  <si>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</si>
  <si>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</si>
  <si>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</si>
  <si>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AFECTACIÓN ECONOMICA (IMPACTO)</t>
  </si>
  <si>
    <t>AFECTACIÓN REPUTACIONAL (IMPACTO)</t>
  </si>
  <si>
    <t>PROCESOS</t>
  </si>
  <si>
    <t>GESTIÓN ESTRATÉGICA</t>
  </si>
  <si>
    <t>GESTIÓN DEL CONOCIMIENTO AMBIENTAL</t>
  </si>
  <si>
    <t>ORDENAMIENTO Y PLANIFICACIÓN AMBIENTAL</t>
  </si>
  <si>
    <t>CULTURA AMBIENTAL</t>
  </si>
  <si>
    <t>GESTIÓN INTEGRAL DE LA OFERTA AMBIENTAL</t>
  </si>
  <si>
    <t>GESTIÓN DEL RIESGO AMBIENTAL TERRITORIAL</t>
  </si>
  <si>
    <t>EVALUACIÓN Y CONTROL A LA DEMANDA AMBIENTAL</t>
  </si>
  <si>
    <t>GESTIÓN DE LOS RECURSOS FINANCIEROS</t>
  </si>
  <si>
    <t>GESTIÓN JURÍDICA</t>
  </si>
  <si>
    <t>GESTIÓN DEL TALENTO HUMANO</t>
  </si>
  <si>
    <t>GESTIÓN DOCUMENTAL</t>
  </si>
  <si>
    <t>ADQUISICIÓN DE BIENES Y SERVICIOS</t>
  </si>
  <si>
    <t>GESTIÓN DE TECNOLOGÍA DE LA INFORMACIÓN</t>
  </si>
  <si>
    <t>GESTIÓN DE LOS RECURSOS FÍSICOS</t>
  </si>
  <si>
    <t>RELACIONES CON PARTES INTERESADAS</t>
  </si>
  <si>
    <t>EVALUACIÓN Y SEGUIMIENTO DEL SIGC</t>
  </si>
  <si>
    <t>SERIE</t>
  </si>
  <si>
    <t>CODIGO</t>
  </si>
  <si>
    <t>VULNERABILIDADES</t>
  </si>
  <si>
    <t>AMENAZAS</t>
  </si>
  <si>
    <t>FACTOR DE RIESGOS</t>
  </si>
  <si>
    <t>TALENTO HUMANO</t>
  </si>
  <si>
    <t>TECNOLOGIA</t>
  </si>
  <si>
    <t>INFRAESTRUCTURA</t>
  </si>
  <si>
    <t>EVENTO EXTERNO</t>
  </si>
  <si>
    <t>POSIBILIDAD DE AFECTACIÓN ECONÓMICA</t>
  </si>
  <si>
    <t>POSIBILIDAD DE AFECTACIÓN REPUTACIONAL</t>
  </si>
  <si>
    <t>POSIBILIDAD DE AFECTACIÓN ECONÓMICA Y REPUTACIONAL</t>
  </si>
  <si>
    <t>HARDWARE</t>
  </si>
  <si>
    <t>SOFTWARE</t>
  </si>
  <si>
    <t>RED</t>
  </si>
  <si>
    <t>PERSONAL</t>
  </si>
  <si>
    <t>LUGAR</t>
  </si>
  <si>
    <t>ORGANIZACIÓN</t>
  </si>
  <si>
    <t>DAÑO FISICO</t>
  </si>
  <si>
    <t>EVENTOS NATURALES</t>
  </si>
  <si>
    <t>PERDIDAS DE LOS SERVICIOS ESENCIALES</t>
  </si>
  <si>
    <t>PERTURBACIÓN DEBIDA A LA RADIACION</t>
  </si>
  <si>
    <t>COMPROMISO DE LA INFORMACIÓN</t>
  </si>
  <si>
    <t>FALLAS TECNICAS</t>
  </si>
  <si>
    <t>ACCIONES NO AUTORIZADAS</t>
  </si>
  <si>
    <t>COMPROMISO DE LAS FUNCIONES</t>
  </si>
  <si>
    <t>VERSIÓN</t>
  </si>
  <si>
    <t>ELABORÓ</t>
  </si>
  <si>
    <t>REVISÓ</t>
  </si>
  <si>
    <t>APROBÓ</t>
  </si>
  <si>
    <t>CORPORACIÓN AUTONOMA REGIONAL PARA LA DEFENSA DE LA MESETA DE BUCARAMANGA- CDMB</t>
  </si>
  <si>
    <t>ZONA DE RIESGO</t>
  </si>
  <si>
    <t>PROBABILIDAD</t>
  </si>
  <si>
    <t>MAPA DE RIEGOS DE CORRUPCIÓN</t>
  </si>
  <si>
    <t>CONTROLES</t>
  </si>
  <si>
    <t>Calificación del control</t>
  </si>
  <si>
    <t>RIESGO</t>
  </si>
  <si>
    <t>CAUSAS</t>
  </si>
  <si>
    <t>CONSECUENCIAS</t>
  </si>
  <si>
    <t xml:space="preserve">PROBABILIDAD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</si>
  <si>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</si>
  <si>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</si>
  <si>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</si>
  <si>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</si>
  <si>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</si>
  <si>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</si>
  <si>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</si>
  <si>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</si>
  <si>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</si>
  <si>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</si>
  <si>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</si>
  <si>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</si>
  <si>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</si>
  <si>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</si>
  <si>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</si>
  <si>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</si>
  <si>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</si>
  <si>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</si>
  <si>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</si>
  <si>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
  </si>
  <si>
    <t>¿Responsable asignado?</t>
  </si>
  <si>
    <t>¿El responsable tiene autoridad y funciones en la ejecucion del control?</t>
  </si>
  <si>
    <t>¿Periodicidad?</t>
  </si>
  <si>
    <t>¿Proposito?</t>
  </si>
  <si>
    <t>¿La fuente de información es confiable para la ejecución del control?</t>
  </si>
  <si>
    <t>¿Se investigan y se resuelven las salidas no conformes del control?</t>
  </si>
  <si>
    <t>¿Evidencia de la ejecuciónd el control?</t>
  </si>
  <si>
    <t>Sumatoria</t>
  </si>
  <si>
    <t>Evaluación del control</t>
  </si>
  <si>
    <t>PROMEDIO</t>
  </si>
  <si>
    <t>SOLIDEZ DEL CONTROL</t>
  </si>
  <si>
    <t>FECHA IMPLEMENTACIÓN</t>
  </si>
  <si>
    <t>FECHA SEGUIMIENTO</t>
  </si>
  <si>
    <t>SEGUIMIENTO
(CONTROL INTERNO)</t>
  </si>
  <si>
    <t>7 preguntas</t>
  </si>
  <si>
    <t>19 PREG</t>
  </si>
  <si>
    <t>NO SE HA PRESENTADO EN LOS UNTIMOS 5 AÑOS</t>
  </si>
  <si>
    <t>RARA VEZ</t>
  </si>
  <si>
    <t>Asignado</t>
  </si>
  <si>
    <t>Adecuado</t>
  </si>
  <si>
    <t>Oportuna</t>
  </si>
  <si>
    <t>Prevenir</t>
  </si>
  <si>
    <t>Confiable</t>
  </si>
  <si>
    <t>Se investigan y resuelven oportunamente</t>
  </si>
  <si>
    <t>Completa</t>
  </si>
  <si>
    <t>SI</t>
  </si>
  <si>
    <t>AL MENOS 1 VEZ EN LOS ULTIMOS 5 AÑOS</t>
  </si>
  <si>
    <t>IMPROBABLE</t>
  </si>
  <si>
    <t>No asignado</t>
  </si>
  <si>
    <t>Inadecuado</t>
  </si>
  <si>
    <t>Inoportuna</t>
  </si>
  <si>
    <t>Detectar</t>
  </si>
  <si>
    <t>No confiable</t>
  </si>
  <si>
    <t>No se investigan y resuelven oportunamente</t>
  </si>
  <si>
    <t>Incompleta</t>
  </si>
  <si>
    <t>NO</t>
  </si>
  <si>
    <t>REDUCIR</t>
  </si>
  <si>
    <t>AL MENOS 1 VEZ EN LOS ULTIMOS 2 AÑOS</t>
  </si>
  <si>
    <t>POSIBLE</t>
  </si>
  <si>
    <t>No es un control</t>
  </si>
  <si>
    <t>No existe</t>
  </si>
  <si>
    <t>AL MENOS 1 VEZ EN EL ULTIMO AÑO</t>
  </si>
  <si>
    <t>PROBABLE</t>
  </si>
  <si>
    <t>COMPARTIR</t>
  </si>
  <si>
    <t>MAS DE 1 VEZ AL AÑO</t>
  </si>
  <si>
    <t>CASI SEGURO</t>
  </si>
  <si>
    <t>INFORMACIÓN</t>
  </si>
  <si>
    <t>SERVICIOS</t>
  </si>
  <si>
    <t>INTANGIBLES</t>
  </si>
  <si>
    <t>COMPONENTES DE RED</t>
  </si>
  <si>
    <t>PERSONAS</t>
  </si>
  <si>
    <t>INSTALACIONES</t>
  </si>
  <si>
    <t>E-GE-FO10</t>
  </si>
  <si>
    <t>EQUIPO LIDER SIGC</t>
  </si>
  <si>
    <t>REPRESENTANTE DE LA DIRECCIÓN</t>
  </si>
  <si>
    <t>DIRECTOR GENERAL</t>
  </si>
  <si>
    <t>¿Cuántas veces se ha materializado el riesgo?</t>
  </si>
  <si>
    <t>º</t>
  </si>
  <si>
    <t>Establecer y liderar la Planeación Corporativa necesaria para asegurar el cumplimiento de los propósitos institucionales a través de la formulación, seguimiento y control a la gestióninstitucional.</t>
  </si>
  <si>
    <t>Desconocimiento de normatividad, procesos y procedimientos</t>
  </si>
  <si>
    <t>Sanciones
Detrimento patrimonial
Disminución de la
calidad del servicio
Disminución del Clima
Laboral</t>
  </si>
  <si>
    <t>Extralimitación de
Funciones</t>
  </si>
  <si>
    <t>El Director General y su equipo directivo tendra la responsabilidad de cumplir el Manual de Funciones a su cargo.</t>
  </si>
  <si>
    <t>El Director General y su equipo directivo tendra la reponsabilidad de cumplir con la Resolución de los  grupos de trabajo</t>
  </si>
  <si>
    <t>El Director General y el equipo directivo  tendra la responsabilidad Proceso del Inducción y Reinducción.</t>
  </si>
  <si>
    <t>Director general y equipo directivo.</t>
  </si>
  <si>
    <t>Evaluador y evaluados</t>
  </si>
  <si>
    <t>Seguimiento a los procesos contractuales a través de la supervisión de Contratos.</t>
  </si>
  <si>
    <t xml:space="preserve">Supervisores e
interventores de contratos </t>
  </si>
  <si>
    <t>Realizar Actos administrativos de delegación de funciones cuando se
requiera.</t>
  </si>
  <si>
    <t>Director General</t>
  </si>
  <si>
    <t>Por Evento</t>
  </si>
  <si>
    <t xml:space="preserve">01/02/2023
</t>
  </si>
  <si>
    <t>Proveer el conocimiento necesario como soporte a la gestión ambiental, a través de la generación y socialización de información, estudios, diseños e investigaciones</t>
  </si>
  <si>
    <t>Manipulación o adulteración de los Sistemas de información ambientales institucionales</t>
  </si>
  <si>
    <t>Falta de ética en los servidores públicos
Desconocimiento de las políticas institucionales</t>
  </si>
  <si>
    <t>Sanción, inhabilidades, destitución</t>
  </si>
  <si>
    <t>El Subdirector y el Coordinador de Gestión del Conocimiento Ambiental para la Sosteniabilidad controlaran las autorizaciones otorgadas en los aplicativos tecnológicos, de conformidad con el perfil y funciones del cargo</t>
  </si>
  <si>
    <t xml:space="preserve">Las personas encargadas de manipular información deberan firmar el acta de compormiso en cumplimiento a la politica de confidencialidad, intregralidad e imparcialidad. </t>
  </si>
  <si>
    <t>Subdirector 
Coordinador de Gestión del Conocimiento Ambiental para la Sostenibilidad</t>
  </si>
  <si>
    <t>Personal del Proceso</t>
  </si>
  <si>
    <t xml:space="preserve">Sensibilizar en el Código de Integridad a los servidores públicos del proceso en los Comités primarios. </t>
  </si>
  <si>
    <t>Subdirector Ordenamiento y Planificación Integral del Territorio 
Coordinador Gestión del Conocimiento para la Sostenibilidad</t>
  </si>
  <si>
    <t>Por evento</t>
  </si>
  <si>
    <t>Firma de la aceptación de las actas de compromiso en cumplimiento a la política de confidencialidad, integridad e imparcialidad por todos los integrantes del proceso.</t>
  </si>
  <si>
    <t>Grupo Gestión del Conocimiento para la Sostenibilidad</t>
  </si>
  <si>
    <t>Formular instrumentos y estrategias de gestión conducentes al mejoramiento de la calidad ambiental, al adecuado uso y aprovechamiento del territorio, para garantizar la oferta debienes y servicios ambientales, a través de acciones de planificación ambiental, concertación, y apoyo a entes territoriales.</t>
  </si>
  <si>
    <t>Decisiones ajustadas a intereses particulares</t>
  </si>
  <si>
    <t>1. Conflicto de intereses
2. Falta de entrenamiento
3. Presiones indebidas</t>
  </si>
  <si>
    <t>1. Sanciones
2. Pérdida de bienes
3.Daño ambiental
4.Pérdida de Credibilidad
5.Detrimento patrimonial</t>
  </si>
  <si>
    <t>Utilización indebida de información oficial privilegiada en temas relacionados con el ordenamiento y planificación</t>
  </si>
  <si>
    <t>1. Politica de seguridad de la información establecidas en el SIGC.
2.Codigo de valores eticos de la CDMB.</t>
  </si>
  <si>
    <t>1.Sanciones
2.Pérdida de bienes
3.Daño ambiental
4.Pérdida de Credibilidad 5.Detrimento patrimonial</t>
  </si>
  <si>
    <t>Subdirector de Ordenamiento y Planificación Integral del Territorio</t>
  </si>
  <si>
    <t>El Coordinador de Gestión del Conocimiento Ambiental para la sostenibilidad mantiene actualizado el Repositorio de la información de los instrumentos ambientales.</t>
  </si>
  <si>
    <t>El Subdirector de Ordenamiento y Planificación Integral de Terrotorio realiza los comités primarios del proceso.</t>
  </si>
  <si>
    <t>El grupo de Ordenamiento elabora las actas de concertación y conceptos técnicos de tramites mediante la conformación de equipos multidisciplinarios del proceso.</t>
  </si>
  <si>
    <t>El Coordinador de Ordenamiento da cumplimiento al Procedimiento Revisión, evaluación y concertación de los planes (POT), planes básicos (PBOT), esquemas (EOT), planes parciales (PP), planes zonales (PZ) de ordenamiento territorial municipal u otros instrumentos de planificación Identificado con el código M-OP-PR02.</t>
  </si>
  <si>
    <t>Aprobación por parte del Subdirector de los conceptos técnicos y las actas de concertación, previa revisión del coordinador de ordenamiento y planificación ambiental.</t>
  </si>
  <si>
    <t>Subdirector Ordenamiento y Planificación Integral del Territorio</t>
  </si>
  <si>
    <t>1/02/2023 - 30/11/2023</t>
  </si>
  <si>
    <t>Sensibilizar en el Código de Integridad a los servidores públicos del proceso en los Comités primarios</t>
  </si>
  <si>
    <t>1/06/2023 - 30/11/2023</t>
  </si>
  <si>
    <t xml:space="preserve">Subdirector Ordenamiento y Planificación Integral del Territorio
Coordinador de Ordenamiento </t>
  </si>
  <si>
    <t>Generar procesos deEducación, capacitación ysensibilización en las partesinteresadas del Área deJurisdicción de la CDMB, detal forma que se visibilicenpatrones de cambio culturalambiental, fortaleciendolos procesos participativos, lainstalación de capacidadestécnicas y comunicativas quedesde las competenciasciudadanas posibiliten latoma de decisiones colectivashacia la construcción de unacultura éticay responsable en el manejosostenible del capital natural.</t>
  </si>
  <si>
    <t xml:space="preserve">Usufructo para beneficio
personal con la utilización
de bienes del estado y la no
realización de eventos
institucionales </t>
  </si>
  <si>
    <t xml:space="preserve">Falta de compromiso y de
ética profesional en los
servidores públicos. </t>
  </si>
  <si>
    <t>Detrimento Patrimonial,
sanciones</t>
  </si>
  <si>
    <t xml:space="preserve">Programación de Eventos 
</t>
  </si>
  <si>
    <t>Jefe Gestión Social AmbientalEquipo Gestión Social Ambiental</t>
  </si>
  <si>
    <t>Formato salida de equipos</t>
  </si>
  <si>
    <t>Registro de Asistencia a Eventos y registro fotográfico</t>
  </si>
  <si>
    <t>Incluir en las obligaciones contractuales que participen en el proceso lo referente a la salvaguarda de los activos de la CDMB.</t>
  </si>
  <si>
    <t>Jefe Gestión Social Ambiental Equipo Gestión Social Ambiental</t>
  </si>
  <si>
    <t>Realizar seguimiento al cumplimiento de la salvaguarda de los activos de la CDMB.</t>
  </si>
  <si>
    <t>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t>
  </si>
  <si>
    <t>Prevaricato en la entrega de
material vegetal</t>
  </si>
  <si>
    <t>1. Desconocimiento del
procedimiento y los formatos
2. Falta de valores éticos de los servidores públicos</t>
  </si>
  <si>
    <t>1.Perdida de bienes.
2. Perdida de credibilidad
3. Disminución en la calidad
del servicio</t>
  </si>
  <si>
    <t>Realizar seguimiento al Inventario de material vegetal (kardex)</t>
  </si>
  <si>
    <t>Subdirector y
Coordinadores Gestión
Integral de la Oferta
Ambiental</t>
  </si>
  <si>
    <t>Socializar el procedimiento y formatos establecidos para la venta y fomento de material vegetal en los Comités primarios del proceso.</t>
  </si>
  <si>
    <t>01 de Marzo de 2023</t>
  </si>
  <si>
    <t>Desarrollar acciones encaminadas al conocimiento, la prevención, mitigación y la reducción del riesgo de desastres, la mitigaciónde gases efecto invernadero y adaptación al cambio climático en el área de jurisdicción de la CDMB</t>
  </si>
  <si>
    <t>Subdirector, Coordinador y Profesional Asignados de la Subdirección de Gestión del Riesgo y Seguridad Territorial</t>
  </si>
  <si>
    <t>Realizar comités primarios del proceso socializando las necesidades de las obras y estudios en el área de jurisdicción</t>
  </si>
  <si>
    <t>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t>
  </si>
  <si>
    <t>Riesgo deTráfico de influencias. Probabilidad que por la acción u omisión, se retarde, rehuse o deniegue un acto propio de sus funciones, ya sea de los grupos de evaluación, seguimiento y/o Elite Ambiental</t>
  </si>
  <si>
    <t>Falta de principios y valores éticos de los servidores públicos.  Incumplimiento de procedimientos</t>
  </si>
  <si>
    <t>Sanciones
Pérdida de credibilidad
Disminución en la calidad del servicio</t>
  </si>
  <si>
    <t xml:space="preserve">Probabilidad de liquidación indebida de los trámites ambientales en la etapa de Evaluación y Seguimiento </t>
  </si>
  <si>
    <t>Falta de principios y valores éticos de los servidores públicos.  Incumplimiento de procedimientos
Reglamentación insuficiente.</t>
  </si>
  <si>
    <t>Riesgo de concusión: Solicitar beneficios económicos por la realización de algún trámite.</t>
  </si>
  <si>
    <t>Falta de principios y valores éticos de los servidores públicos
Falta de socialización adecuada del mapa de riesgos de corrupción y sus controles a la totalidad de servidores públicos</t>
  </si>
  <si>
    <t>Sanciones
Pérdida de credibilidad y confianza ante los usuarios y la comunidad
Disminución en la calidad del servicio</t>
  </si>
  <si>
    <t>Socializar de manera adecuada (clara, oportuna y periodicamente) el mapa de riesgos de corrupción y sus controles a la totalidad de servidores públicos (funcionarios y contratistas)</t>
  </si>
  <si>
    <t>Subdirector, coordinadores, profesionales a cargo del tema de calidad</t>
  </si>
  <si>
    <t>Informar a los usuarios los medios y canales de comunicación por los que pueden denunciar este tipo de riesgos</t>
  </si>
  <si>
    <t>Socializar el Informe de Resultados encuestas de satisfacción del servicio a partes interesadas sobre trámites y servicios</t>
  </si>
  <si>
    <t>Subdirector, coordinadores, personal que realiza visitas de campo</t>
  </si>
  <si>
    <t xml:space="preserve">Socializar con los funcionarios y contratistas de los grupos de Evaluación y Seguimiento, la Resolución y normativa asociada al cobro de los procesos de evaluación y seguimiento </t>
  </si>
  <si>
    <t xml:space="preserve">Subdirector, coordinadores, personal que realiza las liquidaciones y las visitas de evaluación y seguimiento </t>
  </si>
  <si>
    <t>Contrastar la información reportada por los funcionarios y contratistas a cargo de las visitas de evaluación y seguimiento, con la reportada al personal encargado de la correspondiente liquidación</t>
  </si>
  <si>
    <t xml:space="preserve">Subdirector, coordinadores, personal que realiza visitas de evaluación y seguimiento, personal a cargo de liquidaciones  </t>
  </si>
  <si>
    <t xml:space="preserve">Solicitar capacitación del Cógido de Integridad a la Coordinación de Gestión de Talento Humano </t>
  </si>
  <si>
    <t>Subdirector</t>
  </si>
  <si>
    <t>Incluir dentro de las obligaciones contractuales la obligatoriedad de realizar el Curso de Integridad virtual dictado por la Función Pública.</t>
  </si>
  <si>
    <t>Subdirector, coordinadores y supervisores</t>
  </si>
  <si>
    <t>Realizar seguimiento al cumplimiento de las obligaciones contractuales la obligatoriedad de realizar el Curso de Integridad virtual dictado por la Función Pública.</t>
  </si>
  <si>
    <t xml:space="preserve">Realizar verificación de las liquidaciones a través de un muestreo de las visitas de evaluación y seguimiento versus la información inicial reportada por el usuario de los tramites institucionales. </t>
  </si>
  <si>
    <t>Subdirector y coordinadores</t>
  </si>
  <si>
    <t>Gestionar los Recursos Financieros para el adecuado funcionamiento de la Entidad, mediante la planificación, control y seguimiento a los ingresos y gastos para la toma de decisiones por parte del proceso gestión estratégica.</t>
  </si>
  <si>
    <t xml:space="preserve"> Fraude en falsedad de efectivo; riesgo al personal por amenaza de robo y riesgo en el traslado en efectivo hacia una entidad bancaria</t>
  </si>
  <si>
    <t>Manejo de efectivo por el proceso de recaudo en ventanilla de tesorería (Procedimiento asegurado)</t>
  </si>
  <si>
    <t xml:space="preserve">Afectación económica y reputacional </t>
  </si>
  <si>
    <t>El coordinador de tesorería realiza la verificación diaria del ingreso</t>
  </si>
  <si>
    <t>Coordinador de tesorería</t>
  </si>
  <si>
    <t>La Subdirección Administrativa y Financiera, realizó la contratación de poliza global de seguro para manejo de efectivo dentro de la institución</t>
  </si>
  <si>
    <t>Subdirección Administrativa y Financiera</t>
  </si>
  <si>
    <t>La institución realizó convenios con los distintos entidades bancarias para que los usuarios puedan realizar pags en los distintas localidades y en puntos estrategficos, a su vez,  se realizó convenio para realizar pagos por PSE</t>
  </si>
  <si>
    <t>Subdirección Administrativa y Financiera (Tesorería)</t>
  </si>
  <si>
    <t>Gestionar convenios con entidades financieras la instalación de punto de recaudo dentro de la institución (punto sistemático de pago)</t>
  </si>
  <si>
    <t>Emitir circular como anexo a la factura de cobro, al cobro persuasivo sobre los puntos y canales de pago</t>
  </si>
  <si>
    <t>Técnico Administrativo  (Cartera)</t>
  </si>
  <si>
    <t>Julio del 2023</t>
  </si>
  <si>
    <t>Promover actuaciones administrativas ajustadas a la normatividad para prevenir el daño antijurídico, mediante una gestión jurídica integral</t>
  </si>
  <si>
    <t>Probabilidad de que por acción u omisión, no se tenga el debido cuidado al cumplir sus obligaciones y permita que use u otros usen indebidamente bienes públicos, falsedad en documentos, hurtos.</t>
  </si>
  <si>
    <t>Acciones u omisiones de los funcionarios y personal vinculado a la Entidad, que en el cumplimiento de sus obligaciones use o permita que otros usen indebidamente bienes públicos, incurra en falsedad en
documentos, hurtos.</t>
  </si>
  <si>
    <t>Sanciones disciplinarias
y penales.
Pérdida de Bienes
Detrimento Patrimonial
Disminución de la
Calidad del Servicio</t>
  </si>
  <si>
    <t xml:space="preserve">Probabilidad que por la acción u omisión se omita, retarde, rehuse o deniegue un acto propio de sus funciones para favorecer, exigir, constreñir para recibir beneficio economico. </t>
  </si>
  <si>
    <t xml:space="preserve">Acciones u omisiones de los funcionarios y personal vinculado a la Entidad, que  omitan, retarden, rehusen o denieguen un acto propio de sus funciones para favorecer, exigir, constreñir para recibir beneficio economico. </t>
  </si>
  <si>
    <t>Sanciones disciplinarias
y penales
Pérdida de Bienes
Detrimento Patrimonial
Disminución de la
Calidad del Servicio.
Mala imagen institucional</t>
  </si>
  <si>
    <t>Seguimiento a través de los aplicativos de procesos judiciales</t>
  </si>
  <si>
    <t>Coordinadora Jurídico Administrativa y del servicio al ciudadano</t>
  </si>
  <si>
    <t>Seguimiento a través de los aplicativo de Jurisdicción Coactiva</t>
  </si>
  <si>
    <t>Seguimiento a través de los aplicativo de Procesos Disciplinarios</t>
  </si>
  <si>
    <t>Procedimientos Documentados</t>
  </si>
  <si>
    <t>Mantener capacitado al personal del proceso para minimizar los riesgos y fortalecer las actividades a cargo.</t>
  </si>
  <si>
    <t>Permanente</t>
  </si>
  <si>
    <t xml:space="preserve">Dar cumplimiento a la norma respecto de los Comités de Conciliación y Defensa Judicial. </t>
  </si>
  <si>
    <t>Realizar Comités primarios del proceso en los que se vincule al personal de planta y contratista</t>
  </si>
  <si>
    <t>Alimentación del Sistema e-Kogui con toda la información de los procesos jurídicos que adelante la Entidad.</t>
  </si>
  <si>
    <t>Realizar socialización de la política de prevención de daño antijurídico a las áreas involucradas en el plan de acción para el cumplimiento de la misma.</t>
  </si>
  <si>
    <t>Mantener Actualizada y socializar la política de daño antijurídico al personal de grupo de defensa jurídica en comité primario y a todos los funcionarios de la entidad.</t>
  </si>
  <si>
    <t>Administrar el recursohumano de la entidad,con el propósito decumplir con su misióninstitucional, medianteel mejoramientocontinuo de lascondiciones laborales</t>
  </si>
  <si>
    <t>NOMBRAMIENTO DEL PERSONAL SIN EL CUMPLIMIENTO DE LOS REQUISITOS DEL CARGO PARA SOLICITAR O RECIBIR UNA DADIVA A NOMBRE PROPIO</t>
  </si>
  <si>
    <t>POR FALTA DE CONTROLES EN EL PROCESO DE NOMBRAMIENTO DE PERSONAL, 
DESCONOCIMIENTO DEL CODIGO DE INTEGRIDAD POR PARTE DE LOS SERVIDORES PUBLICOS</t>
  </si>
  <si>
    <t>SANCIONES, PÉRDIDA DE
CREDIBILIDAD, MALA IMAGEN
INSTITUCIONAL, RE PROCESOS.</t>
  </si>
  <si>
    <t>EL PROFESIONAL UNIVERSITARIO REVISA LA HOJA DE VIDA Y LOS DOCUMENTOS PRESENTADOS POR EL POSIBLE POSTULANTE Y LO CONTRASTA CON EL PERFIL QUE SE ENCUENTRA EN EL MANUAL DE FUNCIONES</t>
  </si>
  <si>
    <t>PROFESIONAL UNIVERSITARIO</t>
  </si>
  <si>
    <t>EL PROFESIONAL UNIVERSITARIO CORROBORA LOS TITULOS ADJUNTOS EN LA HOJA DE VIDA DEL POSIBLE POSTULANTE MEDIANTE UN OFICIO ENVIADO A LA INSTITUCION EDUCATIVA</t>
  </si>
  <si>
    <t>EL PROFESIONAL UNIVERSITARIO CORROBORA LAS CERTIFICACIONES LABORALES PRESENTADAS POR EL POSIBLE POSTULANTE MEDIANTE LLAMADA TELEFONICA A LAS ENTIDADES PUBLICAS O PRIVADAS</t>
  </si>
  <si>
    <t>Sensibilización y/o socialización del Código de Integridad en los Comités primarios del Proceso.</t>
  </si>
  <si>
    <t xml:space="preserve">Coordinador 
Gestión Estratégica de Talento Humano
</t>
  </si>
  <si>
    <t>Establecer y coordinar la aplicación de los criterios necesarios para asegurar la administración, preservación y conservación de la documentación producida y recibida por la Entidad, mediante la definición, aplicación y seguimiento de políticas documentales</t>
  </si>
  <si>
    <t>Pérdida de información de la documentación institucional</t>
  </si>
  <si>
    <t>Desconocimiento de los Procedimientos,  formatos y normatividad del Proceso
Inadecuada aplicación de las normas de conservación y preservación documental
Debilidad en los principios éticos de los servidores públicos</t>
  </si>
  <si>
    <t>Pérdida de credibilidad e imagén institucional 
Detrimento Patrimonial 
Disminución de la Calidad del Servicio</t>
  </si>
  <si>
    <t xml:space="preserve">Impartir capacitaciones periódicas a todo el personal de la Entidad en lo referente a Instrumentos archivísticos, Aplicativo SIC, GDI, PS Documents, </t>
  </si>
  <si>
    <t>Coordinadora de Gestión Documental, información y archivo</t>
  </si>
  <si>
    <t>Elaboración de los requerimientos técnicos de acuerdo con los perfiles idóneos y con la experiencia requerida en gestión Documental, de conformidad con el Plan anual de adquisiciones 2023 de la Secretaria General.</t>
  </si>
  <si>
    <t>01 de febrero de 2023</t>
  </si>
  <si>
    <t>Semestral</t>
  </si>
  <si>
    <t>Impartir directrices de Gestión documental y manejo archivistico a todos los servidores públicos de la CDMB.</t>
  </si>
  <si>
    <t>Intereses indebidos en
la celebración de
contratos</t>
  </si>
  <si>
    <t xml:space="preserve">*Falta de ética
*Incumplimiento de
procedimientos
*Metodo inadecuado
</t>
  </si>
  <si>
    <t xml:space="preserve">Sanciones.Detrimento
del patrimonio. Pérdida
de credibilidad
</t>
  </si>
  <si>
    <t>Establecer y ejecutar la planeación oportuna de los bienes, servicios y obra pública requeridos por la Entidad para su normal funcionamiento, a través de procedimientos contractuales garantizando la selección
objetiva, asesoría en la ejecución y liquidación de los contratos</t>
  </si>
  <si>
    <t xml:space="preserve">La jefe de Oficina de Contratación verifica el cumplimento de los requisitos legales </t>
  </si>
  <si>
    <t>La Jefe de Oficina de Contratación</t>
  </si>
  <si>
    <t xml:space="preserve">El técnico Administrativo actualiza el Plan Anual de Adquisiciones </t>
  </si>
  <si>
    <t>El tecnico Admnistrativo</t>
  </si>
  <si>
    <t>Los abogados de la oficina de contratación publica en Secop II los documentos del proceso</t>
  </si>
  <si>
    <t>Abogados de la oficina de contratación</t>
  </si>
  <si>
    <t>Actualizar a los funcionarios de la entidad en el manejo de la plataforma del SECOP II</t>
  </si>
  <si>
    <t>Jefe Oficina de
Contratación</t>
  </si>
  <si>
    <t xml:space="preserve">01/01/2023 al
31/12/2023
</t>
  </si>
  <si>
    <t>Actualizar conforme a las mejoras la utilización de todas las modalidades de contratación el uso del SECOP II</t>
  </si>
  <si>
    <t>Jefe Oficina de Contratación</t>
  </si>
  <si>
    <t>01/01/2023 al 31/12/2023</t>
  </si>
  <si>
    <t xml:space="preserve">Promover la participación ciudadana en los procesos contractuales que lo requieran (aviso de convocatoria, veedurías ciudadanas, audiencias)
</t>
  </si>
  <si>
    <t>Solicitud de los requerimientos tecnicos basados en beneficios personales</t>
  </si>
  <si>
    <t>*Falta de control en el Contractual
*Desconocimiento de los procedimentos internos para la generación de requerimientos</t>
  </si>
  <si>
    <t xml:space="preserve">*Sanciones de los entes de control
*Reprocesos 
</t>
  </si>
  <si>
    <t>El grupo de apoyo de profesionales de la Oficina de contratación revisa los documentos soporte de los requerimientos técnicos enviados por las oficina gestora.</t>
  </si>
  <si>
    <t>Grupo de apoyo de profesionales de la oficina de contratación</t>
  </si>
  <si>
    <t>La jefe de Oficina de Contratación realizara la capacitación sobre la elaboración de los requerimientos técnicos a cada oficina gestora</t>
  </si>
  <si>
    <t>La jefe de oficina de Contratación</t>
  </si>
  <si>
    <t>Francionamiento del objeto contractual</t>
  </si>
  <si>
    <t>*evitar de manera premeditada las modalidades de selección establecidas en la normatividad
*utilizar de manera inadecuada las excepciones contempladas en la normatividad</t>
  </si>
  <si>
    <t>*Incumplimiento de la normatividad contractual vigente
*Sobrecostos.
*Ausencia de pluralidad de ofertas.
*Violación al principio de igualdad y transparencia</t>
  </si>
  <si>
    <t>Direccionamiento desde el pliego de
condiciones</t>
  </si>
  <si>
    <t>1.Deficiencias en la estructuración del plan de contratación.
2. Falta de claridad en las Espécificaciones técnicas de los estudios previos.
3. No dar respuesta oportuna ni fundamentada a las observaciones formuladas por los interesados en el proceso
4. Falta de claridad, ambigüedad o inconsistencia en la documentación de soporte de la necesidad.
5.Deficiencias en el análisis que soporta el valor estimado del contrato. 
6. Establecimiento de reglas, fórmulas matemáticas, condiciones o requisitos para favorecer a determinados proponentes</t>
  </si>
  <si>
    <t>Facilita el favorecimiento de la adjudicación de un contrato a una determinada persona.
Desconoce principios de transparencia y objetividad.
Romper el principio de igualdad entre los diferentes proponentes.
Crea inseguridad jurídica en las evaluaciones.
Se adjudica a ofertas menos convenientes.
 Sobrecostos.
Incumplimiento en la ejecución del contrato.</t>
  </si>
  <si>
    <t>Poca o nula pluralidad de oferentes</t>
  </si>
  <si>
    <t>Direccionamiento desde los pliegos de condiciones
Especificaciones técnicas que parcializan la participación de oferentes
Inoportunidad en la respuesta a observaciones a los pliegos de condiciones de posibles oferentes.
Ausencia de parámetros de orden tecnico que determinen su contratacion</t>
  </si>
  <si>
    <t xml:space="preserve">
*No sefomenta la participacion de otros oferentes desconociendo
el principio de la libre competencia.
*Violación al principio de igualdad.
*No permiten selección objetiva.
*Impiden la adquisición de bienes o servicios en mejores
condiciones de calidad y precios</t>
  </si>
  <si>
    <t>El tecnico administrativo consolida el Plan anual de adquisiciones con las respectivas modalidades de selección y objetos contractuales por adelantar</t>
  </si>
  <si>
    <t>El grupo de apoyo de profesionales de la oficiina de contratación analiza  los procesos requeridos por la oficina gestora</t>
  </si>
  <si>
    <t>La jefe de oficina revisa y aprueba  los procesos  antes de su publicación</t>
  </si>
  <si>
    <t>Jefe de oficina de contratación</t>
  </si>
  <si>
    <t>La jefe de oficina de contratación realizara capacitación a los integrantes de la oficina de contratación con el fin de mantener actualizados a los profesionales encargados de seleccionar la modalidad de contratación.</t>
  </si>
  <si>
    <t>El grupo de apoyo de profesonales de la oficina de contratación realiza estudios y documentos previos donde se establezcan las necesidades del sector y las necesidades de la entidad.</t>
  </si>
  <si>
    <t>El grupo de apoyo de profesionales de la oficina de contratación elebora los pliegos de condiciones donde se establece la necesidad, la justificacion de la necesidad, el presupuesto y los requisitos habilitantes del proceso</t>
  </si>
  <si>
    <t>La jefe de oficina de contratación realizara comités primarios y reuniones internas con el fin de estandarizar los procedimientos internos que permitan elaborar correctamente los pliegos de condiciones</t>
  </si>
  <si>
    <t>La jefe de oficina de contratación implementa mecanismos que permitan fortalecer la participación de proveedores</t>
  </si>
  <si>
    <t>Los abogados de la oficina publicacan  los procesos en la plataforma Secop II con el fin de incentivar la participacion de los posibles proponentes</t>
  </si>
  <si>
    <t>Los abogados de la oficina de contratación establecen los requisitos de participacion de acuerdo con el sector y de acuerdo a las disposiciones legales vigentes.</t>
  </si>
  <si>
    <t>Administrar los bienes y servicios de la Entidad para su normal funcionamiento, mediante la aplicación de herramientas e instrumentos de gestión eficientes que aseguren la puesta en práctica de una política ambiental racional ysostenible.</t>
  </si>
  <si>
    <t>Hurto de bienes muebles por parte de funcionarios de la CDMB.</t>
  </si>
  <si>
    <t>Falta de control de las entradad y salidad de los funcionarios, falta de camaras de vigilancia, falta de integridad y valores de los funcionarios publicos.</t>
  </si>
  <si>
    <t>detrimento patrimordial, mala imagen institucional.</t>
  </si>
  <si>
    <t>Las camaras de seguirdad vigilan los pasillos de la CDMB.</t>
  </si>
  <si>
    <t>Coordinaor de recursos fisicos</t>
  </si>
  <si>
    <t>Los vigilantes realizan rondan dentro de la entidad.</t>
  </si>
  <si>
    <t>Poliza contra de todo riesgo a todo los funcionarios de la CDMB</t>
  </si>
  <si>
    <t>Los vigilantes realizarán la inspección de los bolsos a la entrada y salida de la CDMB.</t>
  </si>
  <si>
    <t xml:space="preserve">El coordinador de recursos fisicos </t>
  </si>
  <si>
    <t>Elaboración y/o actualización del procedimiento para la revisión de entrada y salida de personas en la CDMB</t>
  </si>
  <si>
    <t>La entidad debe suscribir una poliza contra todo riesgo que ampare un siniestro por hurto.</t>
  </si>
  <si>
    <t>Atender, Orientar yGestionar lasnecesidades yexpectativas de lasPartes Interesadas; através de la interaccióncon los demásprocesos de la Entidad,determinando a su vez,su nivel desatisfacción</t>
  </si>
  <si>
    <t>Cohecho
Concusión
Prevaricato</t>
  </si>
  <si>
    <t xml:space="preserve">Falta de ética.
Falta de entrenamiento del
personal que atiende a las
Partes Interesadas
</t>
  </si>
  <si>
    <t>Sanciones, disminución en la
calidad del servicio, perdida
de credibilidad,interrupción
de la actividad desarrollada,
detrimento del patrimonio.</t>
  </si>
  <si>
    <t>Tráfico de influencias</t>
  </si>
  <si>
    <t>Falta de seguimiento a las
alertas preventivas.
Falta de etica profesional de
los servidores públicos</t>
  </si>
  <si>
    <t xml:space="preserve">Sanciones, pérdida de
credibilidad , disminución en
la calidad del servicio
</t>
  </si>
  <si>
    <t xml:space="preserve">Atención oportuna a los ciudadanos </t>
  </si>
  <si>
    <t>Jefe GESA Profesional Oficina de Atención al Ciudadano</t>
  </si>
  <si>
    <t>Informes Encuestas de Satisfacción</t>
  </si>
  <si>
    <t>Encuestas de Satisfacción a Partes Interesadas</t>
  </si>
  <si>
    <t>Reporte de indicadores del proceso RPI según el periodo establecido</t>
  </si>
  <si>
    <t>Evaluar periódicamente mediante la encuesta de satisfacción la atención al usuario.</t>
  </si>
  <si>
    <t>EVALUACIÓN  Y SEGUIMIENTO AL SIGC</t>
  </si>
  <si>
    <t>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t>
  </si>
  <si>
    <t>DECISIONES AJUSTADAS A INTERESES PARTICULARES</t>
  </si>
  <si>
    <t>Debilidad en los controles del proceso
Falta de ética de los servidores públicos del proceso</t>
  </si>
  <si>
    <t>SANCIONES
INCURRIR EN FALTAS DISCIPLINARIAS</t>
  </si>
  <si>
    <t>El Jefe de Control Interno programa y ejecuta las Auditorías Internas integrales y de gestión</t>
  </si>
  <si>
    <t>Jefe y funcionarios de la Oficina de Control Interno</t>
  </si>
  <si>
    <t>El equipo de trabajo de la Oficina de Control Interno realiza seguimientos continuos y permanentes a todos los procesos del SIGC.</t>
  </si>
  <si>
    <t>Sensibilizar los valores éticos en los Comites primarios del Proceso</t>
  </si>
  <si>
    <t xml:space="preserve">Jefe Oficina de Control Interno
</t>
  </si>
  <si>
    <t>Alteracion de los resultados  examenes medicos ocupacionales para resivir un beneficio o dadiva a nombre propio</t>
  </si>
  <si>
    <t>1. Falta de controles
2. Una sola persona verifica los resultados medicos</t>
  </si>
  <si>
    <t>1. sanciones economicas
2. sanciones disciplinarias
3. sanciones fiscales
4. mala imagen institucional</t>
  </si>
  <si>
    <t>Tercerizacion de la realizacion de los examenes medicos de ingreso y periodicos por parte una ips</t>
  </si>
  <si>
    <t>Jefe de contratación</t>
  </si>
  <si>
    <t>Solicitar a la IPS la entrega únicamente digital de resultados médicos ocupaciones con copia al Coordinador de Talento Humano</t>
  </si>
  <si>
    <t>Profesional Universitario de SST</t>
  </si>
  <si>
    <t>4 de julio de 2023</t>
  </si>
  <si>
    <t>Determinar y gestionar los recursos tecnológicos necesarios para garantizar la disponibilidad y oportunidad de la información, a través de herramientas y procedimientos especializados</t>
  </si>
  <si>
    <t>Interrupción total o parcial a los servicios y operaciones de la plataforma informática</t>
  </si>
  <si>
    <t xml:space="preserve"> Incumplimiento de las políticas de TIC y de seguridad y privacidad de la información
• Uso indebido de los usuarios de los accesos asignados a los sistemas de información</t>
  </si>
  <si>
    <t xml:space="preserve">• Alteración indebida de la información 
* Fraude            
  • Sanciones  </t>
  </si>
  <si>
    <t xml:space="preserve">Permisos asignados a los sistemas de información de acuerdo al rol y  perfil del usuario, con autorización exclusiva del jefe inmediado o supervisor. </t>
  </si>
  <si>
    <t>Jefe Oficina ADEI
Profesional de Gestión de tecnologias de la Información Asignado</t>
  </si>
  <si>
    <t>Bloqueo de acceso al SIC tras tres intentos fallidos en la contraseña de usuario</t>
  </si>
  <si>
    <t xml:space="preserve">Activación de los logs de auditoría sobre las tablas priorizadas en la base de datos. </t>
  </si>
  <si>
    <t>Habilitar el acceso a  los sistemas de información, usando el formato correspondiente (A-TI-FO07) debidamente diligenciado y aprobado por el jefe de área y/o supervisor.</t>
  </si>
  <si>
    <t>Jefe Oficina ADEI</t>
  </si>
  <si>
    <t>Activar permisos de cambios sobre tablas del SIC solamente al momento de asignar una solicitud a los especialistas de mantenimiento de los aplicativos</t>
  </si>
  <si>
    <t xml:space="preserve">Concertación de compromisos laborales vigencia 01/02/2022- 31/01/2023  y Acuerdos de Gestión 01/01/2023 - 31/12/2023 </t>
  </si>
  <si>
    <t>Coordinador Grupo Gestion Del Riesgo</t>
  </si>
  <si>
    <t>Trafico de Influencias al escoger  la Realizacion de Estudios, diseños, construcción, adecuación y mantenimiento de infraestructura para la mitigación de amenazas ambientales en el área de jurisdicción de la CDMB</t>
  </si>
  <si>
    <t>Solicitud de Dadivas a Contratistas durante la ejecución de la construcción, adecuación y mantenimiento de infraestructura para la mitigación de amenazas ambientales en el área de jurisdicción de la CDMB</t>
  </si>
  <si>
    <r>
      <t xml:space="preserve">1- Incumplimiento de los Procedimientos.
2- Falta de Valores y Etica Profesional Principios de Servidor Publico.
3- Incumplimiento de la funciones y Obligaciones de los Servidores Publico. </t>
    </r>
    <r>
      <rPr>
        <sz val="9"/>
        <color rgb="FFFF0000"/>
        <rFont val="Arial"/>
        <family val="2"/>
      </rPr>
      <t xml:space="preserve">
</t>
    </r>
  </si>
  <si>
    <t>1-Sanciones
2- Disminución de la calidad del servicio
3- Perdida de Credibilidad</t>
  </si>
  <si>
    <t>1- Falta de Valores y Etica Profesional, Principios de Servidor Publico.</t>
  </si>
  <si>
    <t>La Subdirección de Gestión del Riesgo y Seguridad Territoria dan cumplimiento al Procedimiento Planificación y supervisión de Obra de mitigación identificado con el código M-RA-PRO01.</t>
  </si>
  <si>
    <t>El grupo de Gestión del Riesgo elabora el Listado de Priorizacion de Necesidades de Obra en el Area de Jurisdiccion de acuerdo a las solicitudes de la comunidad, entes estatales y judiciales.</t>
  </si>
  <si>
    <t>El Subdirector de Gestión del riesgo y Seguridad Territorial y sus coordinadores socializan el Código de Integridad en los Comités primarios.</t>
  </si>
  <si>
    <t>Los Coordinadores dentro del alcance del requerimientos de los Profesionales establecen perfiles idoneos que apoyen la ejecución del proceso.</t>
  </si>
  <si>
    <t>Coordinadores de SURYT</t>
  </si>
  <si>
    <t>Realizar periódicamente comites primarios y/o Tecnicos con los Profesionales de Planta y Profesionales Contratistas.</t>
  </si>
  <si>
    <t>Subdirector y Coordinadores de Gestión del riesgo y Seguridad Territorial</t>
  </si>
  <si>
    <t>Coordinaciones de la Subdirección de Gestión del riesgo y Seguridad Territorial</t>
  </si>
  <si>
    <t>Planificar y ejecutar en cada semestre del año, una (1) jornada de entrenamiento y reentrenamiento al personal del proceso de Gestión Documental.</t>
  </si>
  <si>
    <t>ACTUALIZACIÓN APROBADA POR:</t>
  </si>
  <si>
    <t>FECHA  ULTIMA ACTUALIZACIÓN</t>
  </si>
  <si>
    <t>Anexo 1. Mapa de Riesgos de Corrupción por Proceso vigencia 2023.</t>
  </si>
  <si>
    <t>31 DE ENERO DEL 2023</t>
  </si>
  <si>
    <t>Actualizar el sistema de información geográfica de la caracterización de los fenómenos amenazantes identificados dentro del área de jurisdicción de la CDMB</t>
  </si>
  <si>
    <t>Mayo de 2023</t>
  </si>
  <si>
    <t>Se evidencian los requerimientos técnicos donde se incluye dentro de las obligaciones contractuales la de “REALIZAR Y ENTREGAR EL CERTIFICADO DEL CURSO DE INTEGRIDAD, TRANSPARENCIA Y LUCHA CONTRA LA CORRUPCIÓN PUBLICADO EN LA PÁGINA DE LA FUNCIÓN PÚBLICA, CON EL FIN DE FORTALECER LA CULTURA DE LOS SERVIDORES PÚBLICOS DE LA ENTIDAD</t>
  </si>
  <si>
    <t>El seguimiento se realizó mediante la entrega por parte de contratista del correspondiente certificado y la firma por parte del supervisor del informe de actividades, se evidencian los certificados de cada contratista</t>
  </si>
  <si>
    <t>Mediante memorando SEYCA-245-2023 se solicitó a la Coordinación de Talento Humano la capacitación sobre el Código de Integridad, con el fin de reducir los riesgos de corrupción dentro de la subdirección.</t>
  </si>
  <si>
    <t xml:space="preserve">Se evidencia el listado de las liquidaciones realizadas por coordinación </t>
  </si>
  <si>
    <t xml:space="preserve">
Esta actividad está programada para realizar durante el primer semestre del año 
</t>
  </si>
  <si>
    <t xml:space="preserve">Esta actividad está programada para realizar durante el primer semestre del año </t>
  </si>
  <si>
    <t>Esta actividad está programada para realizar durante la vigencia</t>
  </si>
  <si>
    <t>Se evidencia la realización de comité primario el día 21 de marzo de 2023</t>
  </si>
  <si>
    <t>Se evidencia la actualización para el modelamiento de amenazas naturales en la jurisdicción de la CDMB.</t>
  </si>
  <si>
    <t>Se incluyó en los contratos de prestación de servicio la siguiente actividad “REALIZAR EL CURSO DE INTEGRIDAD, DICTADO POR LA FUNCION PUBLICA DE MANERA VIRTUAL, SOPORTADO CON EL RESPECTIVO CERTIFICADO EXPEDIDO POR LA FUNCION PUBLICA UNA VEZ REALIZADO EL CURSO”</t>
  </si>
  <si>
    <t>Se raliza contrato de prestación de servicios No. 14414-02 cuyo objeto es PRESTAR SERVICIOS PROFESIONALES PARA CAPACITAR EN MATERIA DEL SECOP II A LOS SERVIDORES PÚBLICOS, FUNCIONARIOS Y PERSONAL VINCULADO O CONTRATADO CON LA CORPORACIÓN AUTÓNOMA REGIONAL PARA LA DEFENSA DE LA MESETA DE BUCARAMANGA; ASÍ MISMO ESTABLECER LOS ROLES Y FLUJOGRAMAS DE TRABAJO NECESARIOS EN ESA PLATAFORMA (BS-06)</t>
  </si>
  <si>
    <t xml:space="preserve">
Se realiza el registro diario de todos los documentos y actos administrativos generados en cada proceso contractual. Se evidencia accediendo el link https://www.colombiacompra.gov.co/secop-ii para cada carpeta o expediente electrónico de los contratos en el "Detalle" del Proceso. La totalidad de modalidad de selección se ha adelantado bajo la modalidad de la transnacional del SECOP II.
</t>
  </si>
  <si>
    <t>Se publican los avisos de convocatoria a través de la página web de la entidad para promover la partición ciudadana en los procesos contractuales</t>
  </si>
  <si>
    <t xml:space="preserve">
Esta actividad está programada para realizar durante la vigencia
</t>
  </si>
  <si>
    <t>Todos los procesos se han publicado en la página web del SECOP con el fin de fortalecer la participación de los proveedores.</t>
  </si>
  <si>
    <t>Esta actividad se realizó en el comité primario realizado el 29 de marzo, acta 003</t>
  </si>
  <si>
    <t xml:space="preserve">La Oficina de Control Interno realiza de manera mensual comité primario donde se realiza el seguimiento al plan operativo de la oficina y la jefe de la oficina realiza una charla motivacional y de fortalecimiento de los valores éticos 
Acta 01, 24 de febrero 
Acta 02, 22 de marzo
Acta 03, 12 de abril
Acta 04, 04 de mayo
</t>
  </si>
  <si>
    <t xml:space="preserve">La solicitud de los perfiles para acceso a la información y sistemas de la entidad se hace directamente desde el aplicativo del SIC destinado para tal fin, y lo hace directamente el subdirector </t>
  </si>
  <si>
    <t>Esta actividad se realiza en la medida que se presenten las solicitudes por parte de los municipios, actualmente está en curso el trámite el POT de Bucaramanga</t>
  </si>
  <si>
    <t xml:space="preserve">Los resultados médicos ocupaciones son enviados únicamente al profesional de SISST de la entidad quien es el único que cuanta con usuario y clave para acceder a dicha información </t>
  </si>
  <si>
    <t xml:space="preserve">Se realizó la sensibilización en comité primario de la Coordinación de Gestión del Talento Humano del día 22 de febrero, acta 002 </t>
  </si>
  <si>
    <t>Se incluyó la contratación de un Tecnico Administrativo cuyo objeto es “CONTRATAR LOS SERVICIOS DE UN TECNICO EN PROCESOS ADMINISTRATIVOS PARA APOYAR LA REALIZACION DE ACTIVIDADES ADMINISTRATIVAS DE LA OFICINA DE GESTION SOCIAL Y AMBIENTAL EN EL AREA DE JURISDICCION DE LA CDMB”</t>
  </si>
  <si>
    <t>Con el fin de salvaguardar los archivos de la CDMB se lleva un registro de préstamo de material de apoyo</t>
  </si>
  <si>
    <t>Se evidencia las Evaluaciones de desempeño con corte a 01/02/2022 al 31/01/2023 en la plataforma de la Comisión del Servicio Civil y en los archivos de la Coordinación de Gestión Estratégica de Talento Humano.  Y se evidencia la concertación de compromisos de los funcionarios de carrera administrativa en la plataforma de la Comisión del Servicio Civil.</t>
  </si>
  <si>
    <t>Esta actividad se evidencia desarrollada de Enero a Abril-23 en la medida en que se ejecutan los contratos, los cuales cuenta cada uno con un supervisor o interventor, quien, valida periódicamente las actividades dentro del marco del objeto contractual y las evidencias e informe de actividades de cada contrato son cargadas en la página del SECOP II.</t>
  </si>
  <si>
    <t>A la fecha no se ha realizado ningún acto administrativo de delegación de funciones.</t>
  </si>
  <si>
    <t>Esta actividad se viene realizando a través del diligenciamiento del Formato de Solicitud de Usuario para acceso a Herramientas de TIC identificado con el código A-TI-FO07 de acuerdo a las necesidades de los servidores públicos.</t>
  </si>
  <si>
    <t xml:space="preserve">Se realizaron los requerimientos técnicos del personal requerido en la Oficina de Gestión Documental, teniendo en cuenta la experiencia y perfiles idóneos para desarrollar las funciones a cargo de la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</si>
</sst>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Calibri"/>
      <family val="2"/>
      <scheme val="minor"/>
    </font>
    <font>
      <sz val="9"/>
      <color theme="1"/>
      <name val="Arial"/>
      <family val="2"/>
    </font>
    <font>
      <b/>
      <sz val="9"/>
      <color theme="1"/>
      <name val="Arial"/>
      <family val="2"/>
    </font>
    <font>
      <b/>
      <sz val="11"/>
      <color theme="1"/>
      <name val="Calibri"/>
      <family val="2"/>
      <scheme val="minor"/>
    </font>
    <font>
      <sz val="9"/>
      <name val="Calibri"/>
      <family val="2"/>
      <scheme val="minor"/>
    </font>
    <font>
      <b/>
      <sz val="8"/>
      <color theme="1"/>
      <name val="Arial"/>
      <family val="2"/>
    </font>
    <font>
      <sz val="8"/>
      <color theme="1"/>
      <name val="Arial"/>
      <family val="2"/>
    </font>
    <font>
      <sz val="11"/>
      <name val="Calibri"/>
      <family val="2"/>
      <scheme val="minor"/>
    </font>
    <font>
      <b/>
      <sz val="9"/>
      <name val="Arial"/>
      <family val="2"/>
    </font>
    <font>
      <sz val="9"/>
      <name val="Arial"/>
      <family val="2"/>
    </font>
    <font>
      <sz val="11"/>
      <name val="Calibri"/>
      <family val="2"/>
    </font>
    <font>
      <sz val="10"/>
      <name val="Century Gothic"/>
      <family val="2"/>
    </font>
    <font>
      <sz val="9"/>
      <color rgb="FFFF0000"/>
      <name val="Arial"/>
      <family val="2"/>
    </font>
    <font>
      <sz val="10"/>
      <name val="Arial"/>
      <family val="2"/>
    </font>
    <font>
      <b/>
      <sz val="10"/>
      <color theme="1"/>
      <name val="Arial"/>
      <family val="2"/>
    </font>
    <font>
      <sz val="10"/>
      <color theme="1"/>
      <name val="Arial"/>
      <family val="2"/>
    </font>
    <font>
      <b/>
      <sz val="12"/>
      <color theme="1"/>
      <name val="Arial"/>
      <family val="2"/>
    </font>
    <font>
      <sz val="10"/>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bgColor theme="0"/>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11" fillId="0" borderId="0"/>
    <xf numFmtId="0" fontId="13" fillId="0" borderId="0"/>
  </cellStyleXfs>
  <cellXfs count="242">
    <xf numFmtId="0" fontId="0" fillId="0" borderId="0" xfId="0"/>
    <xf numFmtId="0" fontId="1" fillId="0" borderId="1" xfId="0" applyFont="1" applyBorder="1" applyAlignment="1">
      <alignment vertical="center"/>
    </xf>
    <xf numFmtId="0" fontId="2" fillId="0" borderId="1" xfId="0" applyFont="1" applyBorder="1" applyAlignment="1">
      <alignment horizontal="center" vertical="center"/>
    </xf>
    <xf numFmtId="0" fontId="3" fillId="0" borderId="1" xfId="0" applyFont="1" applyBorder="1"/>
    <xf numFmtId="0" fontId="2" fillId="5"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3" fillId="0" borderId="0" xfId="0" applyFont="1" applyAlignment="1">
      <alignment vertical="center" wrapText="1"/>
    </xf>
    <xf numFmtId="0" fontId="3" fillId="4" borderId="1" xfId="0" applyFont="1" applyFill="1" applyBorder="1" applyAlignment="1">
      <alignment vertical="center" wrapText="1"/>
    </xf>
    <xf numFmtId="0" fontId="2" fillId="4" borderId="1" xfId="0" applyFont="1" applyFill="1" applyBorder="1" applyAlignment="1">
      <alignment vertical="center" wrapText="1"/>
    </xf>
    <xf numFmtId="0" fontId="4" fillId="6" borderId="1" xfId="0" applyFont="1" applyFill="1" applyBorder="1" applyAlignment="1">
      <alignment vertical="center" wrapText="1"/>
    </xf>
    <xf numFmtId="0" fontId="0" fillId="0" borderId="1" xfId="0" applyBorder="1"/>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1" fillId="0" borderId="1" xfId="0" applyNumberFormat="1" applyFont="1" applyBorder="1" applyAlignment="1">
      <alignment vertical="center"/>
    </xf>
    <xf numFmtId="0" fontId="1" fillId="0" borderId="0" xfId="0" applyFont="1" applyAlignment="1" applyProtection="1">
      <alignment vertical="center" wrapText="1"/>
      <protection locked="0"/>
    </xf>
    <xf numFmtId="0" fontId="2" fillId="5" borderId="8"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6" borderId="1" xfId="0" applyFont="1" applyFill="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1" fillId="0" borderId="30" xfId="0" applyFont="1" applyBorder="1" applyAlignment="1" applyProtection="1">
      <alignment vertical="center" wrapText="1"/>
      <protection locked="0"/>
    </xf>
    <xf numFmtId="0" fontId="6" fillId="0" borderId="30" xfId="0" applyFont="1" applyBorder="1" applyAlignment="1" applyProtection="1">
      <alignment vertical="center" wrapText="1"/>
      <protection hidden="1"/>
    </xf>
    <xf numFmtId="0" fontId="1" fillId="0" borderId="28"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6" fillId="0" borderId="34" xfId="0" applyFont="1" applyBorder="1" applyAlignment="1" applyProtection="1">
      <alignment vertical="center" wrapText="1"/>
      <protection hidden="1"/>
    </xf>
    <xf numFmtId="0" fontId="0" fillId="0" borderId="0" xfId="0" applyAlignment="1">
      <alignment wrapText="1"/>
    </xf>
    <xf numFmtId="0" fontId="7" fillId="7" borderId="0" xfId="0" applyFont="1" applyFill="1" applyAlignment="1">
      <alignment wrapText="1"/>
    </xf>
    <xf numFmtId="0" fontId="2" fillId="6" borderId="8"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18" xfId="0" applyFont="1" applyFill="1" applyBorder="1" applyAlignment="1">
      <alignment horizontal="center" vertical="center" wrapText="1"/>
    </xf>
    <xf numFmtId="0" fontId="2" fillId="3" borderId="18" xfId="0" applyFont="1" applyFill="1" applyBorder="1" applyAlignment="1">
      <alignment vertical="center" wrapText="1"/>
    </xf>
    <xf numFmtId="0" fontId="8" fillId="7" borderId="8" xfId="0" applyFont="1" applyFill="1" applyBorder="1" applyAlignment="1">
      <alignment horizontal="center" vertical="center" wrapText="1"/>
    </xf>
    <xf numFmtId="0" fontId="3" fillId="0" borderId="1" xfId="0" applyFont="1" applyBorder="1" applyAlignment="1">
      <alignment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0" xfId="0" applyFont="1" applyAlignment="1">
      <alignment vertical="center" wrapText="1"/>
    </xf>
    <xf numFmtId="0" fontId="9" fillId="7" borderId="0" xfId="0" applyFont="1" applyFill="1" applyAlignment="1">
      <alignment vertical="center" wrapText="1"/>
    </xf>
    <xf numFmtId="9" fontId="1" fillId="0" borderId="0" xfId="0" applyNumberFormat="1" applyFont="1" applyAlignment="1">
      <alignment vertical="center" wrapText="1"/>
    </xf>
    <xf numFmtId="0" fontId="2"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9" xfId="0" applyFont="1" applyBorder="1" applyAlignment="1" applyProtection="1">
      <alignment horizontal="justify" vertical="center" wrapText="1"/>
      <protection locked="0"/>
    </xf>
    <xf numFmtId="0" fontId="1" fillId="0" borderId="31" xfId="0" applyFont="1" applyBorder="1" applyAlignment="1" applyProtection="1">
      <alignment horizontal="justify" vertical="center" wrapText="1"/>
      <protection locked="0"/>
    </xf>
    <xf numFmtId="0" fontId="1" fillId="6" borderId="1" xfId="0" applyFont="1" applyFill="1" applyBorder="1" applyAlignment="1" applyProtection="1">
      <alignment horizontal="center" vertical="center" wrapText="1"/>
      <protection locked="0"/>
    </xf>
    <xf numFmtId="14" fontId="1" fillId="6" borderId="1" xfId="0" applyNumberFormat="1" applyFont="1" applyFill="1" applyBorder="1" applyAlignment="1" applyProtection="1">
      <alignment vertical="center" wrapText="1"/>
      <protection locked="0"/>
    </xf>
    <xf numFmtId="0" fontId="1" fillId="0" borderId="32" xfId="0" applyFont="1" applyBorder="1" applyAlignment="1" applyProtection="1">
      <alignment horizontal="center" vertical="center" wrapText="1"/>
      <protection locked="0"/>
    </xf>
    <xf numFmtId="9" fontId="1" fillId="0" borderId="1" xfId="0" applyNumberFormat="1"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5"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hidden="1"/>
    </xf>
    <xf numFmtId="0" fontId="9" fillId="0" borderId="1" xfId="0" applyFont="1" applyBorder="1" applyAlignment="1" applyProtection="1">
      <alignment horizontal="justify" vertical="center" wrapText="1"/>
      <protection locked="0"/>
    </xf>
    <xf numFmtId="14" fontId="1" fillId="6" borderId="1" xfId="0" applyNumberFormat="1" applyFont="1" applyFill="1" applyBorder="1" applyAlignment="1" applyProtection="1">
      <alignment horizontal="center" vertical="center" wrapText="1"/>
      <protection locked="0"/>
    </xf>
    <xf numFmtId="15" fontId="1" fillId="6"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hidden="1"/>
    </xf>
    <xf numFmtId="0" fontId="1" fillId="6" borderId="1" xfId="0" applyFont="1" applyFill="1" applyBorder="1" applyAlignment="1" applyProtection="1">
      <alignment horizontal="justify" vertical="center" wrapText="1"/>
      <protection locked="0"/>
    </xf>
    <xf numFmtId="0" fontId="2"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2" fontId="1" fillId="9" borderId="1" xfId="0" applyNumberFormat="1" applyFont="1" applyFill="1" applyBorder="1" applyAlignment="1">
      <alignment horizontal="justify" vertical="center" wrapText="1"/>
    </xf>
    <xf numFmtId="0" fontId="1" fillId="9" borderId="1" xfId="0" applyFont="1" applyFill="1" applyBorder="1" applyAlignment="1">
      <alignment horizontal="center" vertical="center" wrapText="1"/>
    </xf>
    <xf numFmtId="14" fontId="1" fillId="9" borderId="1" xfId="0" applyNumberFormat="1" applyFont="1" applyFill="1" applyBorder="1" applyAlignment="1">
      <alignment horizontal="center" vertical="center" wrapText="1"/>
    </xf>
    <xf numFmtId="0" fontId="1" fillId="0" borderId="29"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justify" vertical="center" wrapText="1"/>
      <protection locked="0"/>
    </xf>
    <xf numFmtId="0" fontId="1" fillId="6" borderId="8" xfId="0" applyFont="1" applyFill="1" applyBorder="1" applyAlignment="1" applyProtection="1">
      <alignment vertical="center" wrapText="1"/>
      <protection locked="0"/>
    </xf>
    <xf numFmtId="0" fontId="1" fillId="6" borderId="9" xfId="0" applyFont="1" applyFill="1" applyBorder="1" applyAlignment="1" applyProtection="1">
      <alignment vertical="center" wrapText="1"/>
      <protection locked="0"/>
    </xf>
    <xf numFmtId="0" fontId="1" fillId="0" borderId="30" xfId="0" applyFont="1" applyBorder="1" applyAlignment="1" applyProtection="1">
      <alignment horizontal="center" vertical="center" wrapText="1"/>
      <protection locked="0"/>
    </xf>
    <xf numFmtId="0" fontId="1" fillId="0" borderId="35" xfId="0" applyFont="1" applyBorder="1" applyAlignment="1" applyProtection="1">
      <alignment vertical="center" wrapText="1"/>
      <protection locked="0"/>
    </xf>
    <xf numFmtId="0" fontId="1" fillId="0" borderId="36" xfId="0" applyFont="1" applyBorder="1" applyAlignment="1" applyProtection="1">
      <alignment vertical="center" wrapText="1"/>
      <protection locked="0"/>
    </xf>
    <xf numFmtId="0" fontId="1" fillId="0" borderId="30" xfId="0" applyFont="1" applyBorder="1" applyAlignment="1" applyProtection="1">
      <alignment horizontal="left" vertical="center" wrapText="1"/>
      <protection locked="0"/>
    </xf>
    <xf numFmtId="0" fontId="15" fillId="0" borderId="0" xfId="2" applyFont="1" applyAlignment="1">
      <alignment horizontal="left"/>
    </xf>
    <xf numFmtId="0" fontId="2" fillId="0" borderId="1" xfId="0" applyFont="1" applyBorder="1" applyAlignment="1" applyProtection="1">
      <alignment vertical="center" wrapText="1"/>
      <protection locked="0"/>
    </xf>
    <xf numFmtId="14" fontId="1" fillId="9" borderId="8" xfId="0" applyNumberFormat="1" applyFont="1" applyFill="1" applyBorder="1" applyAlignment="1">
      <alignment vertical="center" wrapText="1"/>
    </xf>
    <xf numFmtId="0" fontId="0" fillId="0" borderId="0" xfId="0" applyAlignment="1">
      <alignment vertical="center"/>
    </xf>
    <xf numFmtId="17" fontId="1" fillId="0" borderId="1" xfId="0" applyNumberFormat="1" applyFont="1" applyBorder="1" applyAlignment="1" applyProtection="1">
      <alignment vertical="center" wrapText="1"/>
      <protection locked="0"/>
    </xf>
    <xf numFmtId="0" fontId="17" fillId="0" borderId="1" xfId="0" applyFont="1" applyBorder="1" applyAlignment="1">
      <alignment vertical="center" wrapText="1"/>
    </xf>
    <xf numFmtId="0" fontId="1" fillId="0" borderId="30"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hidden="1"/>
    </xf>
    <xf numFmtId="1" fontId="1" fillId="0" borderId="1" xfId="0" applyNumberFormat="1"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9" fontId="1" fillId="0" borderId="1" xfId="0" applyNumberFormat="1" applyFont="1" applyBorder="1" applyAlignment="1" applyProtection="1">
      <alignment horizontal="center" vertical="center" wrapText="1"/>
      <protection hidden="1"/>
    </xf>
    <xf numFmtId="0" fontId="14" fillId="10" borderId="1" xfId="2" applyFont="1" applyFill="1" applyBorder="1" applyAlignment="1">
      <alignment horizontal="left" vertical="center" wrapText="1"/>
    </xf>
    <xf numFmtId="16" fontId="14" fillId="10" borderId="1" xfId="2" applyNumberFormat="1" applyFont="1" applyFill="1" applyBorder="1" applyAlignment="1">
      <alignment horizontal="left" vertical="center" wrapText="1"/>
    </xf>
    <xf numFmtId="9" fontId="1" fillId="0" borderId="1" xfId="0" applyNumberFormat="1"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3" borderId="8"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hidden="1"/>
    </xf>
    <xf numFmtId="0" fontId="2" fillId="0" borderId="8" xfId="0" applyFont="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14" fontId="1" fillId="6" borderId="1" xfId="0" applyNumberFormat="1"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4" fontId="1" fillId="6" borderId="8" xfId="0" applyNumberFormat="1" applyFont="1" applyFill="1" applyBorder="1" applyAlignment="1" applyProtection="1">
      <alignment horizontal="center" vertical="center" wrapText="1"/>
      <protection locked="0"/>
    </xf>
    <xf numFmtId="14" fontId="1" fillId="6" borderId="9" xfId="0" applyNumberFormat="1" applyFont="1" applyFill="1" applyBorder="1" applyAlignment="1" applyProtection="1">
      <alignment horizontal="center" vertical="center" wrapText="1"/>
      <protection locked="0"/>
    </xf>
    <xf numFmtId="0" fontId="1" fillId="6" borderId="8" xfId="0" applyFont="1" applyFill="1" applyBorder="1" applyAlignment="1" applyProtection="1">
      <alignment horizontal="left" vertical="center" wrapText="1"/>
      <protection locked="0"/>
    </xf>
    <xf numFmtId="0" fontId="1" fillId="6" borderId="9" xfId="0" applyFont="1"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1" fillId="6" borderId="9"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hidden="1"/>
    </xf>
    <xf numFmtId="9" fontId="1" fillId="0" borderId="18" xfId="0" applyNumberFormat="1" applyFont="1" applyBorder="1" applyAlignment="1" applyProtection="1">
      <alignment horizontal="center" vertical="center" wrapText="1"/>
      <protection hidden="1"/>
    </xf>
    <xf numFmtId="9" fontId="1" fillId="0" borderId="9" xfId="0" applyNumberFormat="1" applyFont="1" applyBorder="1" applyAlignment="1" applyProtection="1">
      <alignment horizontal="center" vertical="center" wrapText="1"/>
      <protection hidden="1"/>
    </xf>
    <xf numFmtId="15" fontId="1" fillId="6" borderId="8" xfId="0" applyNumberFormat="1" applyFont="1" applyFill="1" applyBorder="1" applyAlignment="1" applyProtection="1">
      <alignment horizontal="center" vertical="center" wrapText="1"/>
      <protection locked="0"/>
    </xf>
    <xf numFmtId="15" fontId="1" fillId="6" borderId="9" xfId="0" applyNumberFormat="1" applyFont="1" applyFill="1" applyBorder="1" applyAlignment="1" applyProtection="1">
      <alignment horizontal="center" vertical="center" wrapText="1"/>
      <protection locked="0"/>
    </xf>
    <xf numFmtId="0" fontId="1" fillId="6" borderId="8" xfId="0" applyFont="1" applyFill="1" applyBorder="1" applyAlignment="1" applyProtection="1">
      <alignment horizontal="justify" vertical="center" wrapText="1"/>
      <protection locked="0"/>
    </xf>
    <xf numFmtId="0" fontId="1" fillId="6" borderId="9" xfId="0" applyFont="1" applyFill="1" applyBorder="1" applyAlignment="1" applyProtection="1">
      <alignment horizontal="justify" vertical="center" wrapText="1"/>
      <protection locked="0"/>
    </xf>
    <xf numFmtId="0" fontId="1" fillId="0" borderId="8"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9" fontId="1" fillId="0" borderId="18" xfId="0" applyNumberFormat="1" applyFont="1" applyBorder="1" applyAlignment="1" applyProtection="1">
      <alignment horizontal="center" vertical="center" wrapText="1"/>
      <protection locked="0"/>
    </xf>
    <xf numFmtId="9" fontId="1" fillId="0" borderId="9" xfId="0" applyNumberFormat="1" applyFont="1" applyBorder="1" applyAlignment="1" applyProtection="1">
      <alignment horizontal="center" vertical="center" wrapText="1"/>
      <protection locked="0"/>
    </xf>
    <xf numFmtId="0" fontId="1" fillId="0" borderId="8" xfId="0" applyFont="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1" fillId="0" borderId="9" xfId="0" applyFont="1" applyBorder="1" applyAlignment="1" applyProtection="1">
      <alignment horizontal="justify" vertical="center" wrapText="1"/>
      <protection locked="0"/>
    </xf>
    <xf numFmtId="0" fontId="1" fillId="0" borderId="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hidden="1"/>
    </xf>
    <xf numFmtId="1" fontId="1" fillId="0" borderId="18" xfId="0" applyNumberFormat="1" applyFont="1" applyBorder="1" applyAlignment="1" applyProtection="1">
      <alignment horizontal="center" vertical="center" wrapText="1"/>
      <protection hidden="1"/>
    </xf>
    <xf numFmtId="1" fontId="1" fillId="0" borderId="9" xfId="0" applyNumberFormat="1" applyFont="1" applyBorder="1" applyAlignment="1" applyProtection="1">
      <alignment horizontal="center" vertical="center" wrapText="1"/>
      <protection hidden="1"/>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2"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1" fontId="1" fillId="0" borderId="22" xfId="0" applyNumberFormat="1" applyFont="1" applyBorder="1" applyAlignment="1" applyProtection="1">
      <alignment horizontal="center" vertical="center" wrapText="1"/>
      <protection hidden="1"/>
    </xf>
    <xf numFmtId="1" fontId="1" fillId="0" borderId="17" xfId="0" applyNumberFormat="1"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22" xfId="0" applyFont="1" applyBorder="1" applyAlignment="1" applyProtection="1">
      <alignment horizontal="justify" vertical="center" wrapText="1"/>
      <protection locked="0"/>
    </xf>
    <xf numFmtId="0" fontId="1" fillId="0" borderId="17" xfId="0" applyFont="1" applyBorder="1" applyAlignment="1" applyProtection="1">
      <alignment horizontal="justify" vertical="center" wrapText="1"/>
      <protection locked="0"/>
    </xf>
    <xf numFmtId="0" fontId="1" fillId="0" borderId="2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9" fontId="1" fillId="0" borderId="11" xfId="0" applyNumberFormat="1" applyFont="1" applyBorder="1" applyAlignment="1" applyProtection="1">
      <alignment horizontal="center" vertical="center" wrapText="1"/>
      <protection hidden="1"/>
    </xf>
    <xf numFmtId="9" fontId="1" fillId="0" borderId="15"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22"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2" fillId="3" borderId="17"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hidden="1"/>
    </xf>
    <xf numFmtId="0" fontId="1" fillId="0" borderId="38" xfId="0" applyFont="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9" fontId="1" fillId="0" borderId="8" xfId="0" applyNumberFormat="1" applyFont="1" applyBorder="1" applyAlignment="1" applyProtection="1">
      <alignment horizontal="justify" vertical="center" wrapText="1"/>
      <protection locked="0"/>
    </xf>
    <xf numFmtId="9" fontId="1" fillId="0" borderId="9" xfId="0" applyNumberFormat="1"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0" fillId="0" borderId="1" xfId="0" applyFont="1" applyBorder="1"/>
    <xf numFmtId="0" fontId="1" fillId="0" borderId="1" xfId="0" applyFont="1" applyBorder="1" applyAlignment="1">
      <alignment horizontal="justify" vertical="center" wrapText="1"/>
    </xf>
    <xf numFmtId="14" fontId="1" fillId="9" borderId="1" xfId="0" applyNumberFormat="1" applyFont="1" applyFill="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 fillId="6" borderId="1" xfId="0" applyFont="1" applyFill="1" applyBorder="1" applyAlignment="1" applyProtection="1">
      <alignment horizontal="justify" vertical="center" wrapText="1"/>
      <protection locked="0"/>
    </xf>
    <xf numFmtId="0" fontId="1" fillId="0" borderId="11" xfId="0" applyFont="1" applyBorder="1" applyAlignment="1" applyProtection="1">
      <alignment horizontal="justify" vertical="center" wrapText="1"/>
      <protection locked="0"/>
    </xf>
    <xf numFmtId="14" fontId="1" fillId="6" borderId="18" xfId="0" applyNumberFormat="1"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wrapText="1"/>
      <protection locked="0"/>
    </xf>
    <xf numFmtId="0" fontId="1" fillId="0" borderId="29"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1" xfId="0" applyFont="1" applyBorder="1" applyAlignment="1" applyProtection="1">
      <alignment horizontal="justify" vertical="center" wrapText="1"/>
      <protection locked="0"/>
    </xf>
    <xf numFmtId="0" fontId="1" fillId="6" borderId="18" xfId="0" applyFont="1" applyFill="1" applyBorder="1" applyAlignment="1" applyProtection="1">
      <alignment horizontal="justify" vertical="center" wrapText="1"/>
      <protection locked="0"/>
    </xf>
    <xf numFmtId="0" fontId="0" fillId="0" borderId="18" xfId="0" applyBorder="1" applyAlignment="1">
      <alignment horizontal="left" vertical="center" wrapText="1"/>
    </xf>
    <xf numFmtId="0" fontId="1" fillId="6" borderId="18" xfId="0" applyFont="1" applyFill="1" applyBorder="1" applyAlignment="1" applyProtection="1">
      <alignment horizontal="left" vertical="center" wrapText="1"/>
      <protection locked="0"/>
    </xf>
    <xf numFmtId="17" fontId="1" fillId="0" borderId="8" xfId="0" applyNumberFormat="1" applyFont="1" applyBorder="1" applyAlignment="1" applyProtection="1">
      <alignment horizontal="center" vertical="center" wrapText="1"/>
      <protection locked="0"/>
    </xf>
    <xf numFmtId="14" fontId="1" fillId="6" borderId="8" xfId="0" applyNumberFormat="1" applyFont="1" applyFill="1" applyBorder="1" applyAlignment="1" applyProtection="1">
      <alignment horizontal="left" vertical="center" wrapText="1"/>
      <protection locked="0"/>
    </xf>
    <xf numFmtId="14" fontId="1" fillId="6" borderId="9" xfId="0" applyNumberFormat="1" applyFont="1" applyFill="1" applyBorder="1" applyAlignment="1" applyProtection="1">
      <alignment horizontal="left" vertical="center" wrapText="1"/>
      <protection locked="0"/>
    </xf>
    <xf numFmtId="0" fontId="1" fillId="8" borderId="22"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1" fillId="8" borderId="17" xfId="0" applyFont="1" applyFill="1" applyBorder="1" applyAlignment="1" applyProtection="1">
      <alignment horizontal="center" vertical="center" wrapText="1"/>
      <protection locked="0"/>
    </xf>
    <xf numFmtId="0" fontId="0" fillId="0" borderId="27" xfId="0" applyBorder="1" applyAlignment="1">
      <alignment horizont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 xfId="0" builtinId="0"/>
    <cellStyle name="Normal 2" xfId="1" xr:uid="{00000000-0005-0000-0000-000001000000}"/>
    <cellStyle name="Normal_F-PAS-10 MATRIZ DE REQUISITOS LEGALES Y REGLAMENTARIOS 2" xfId="2" xr:uid="{00000000-0005-0000-0000-000002000000}"/>
  </cellStyles>
  <dxfs count="560">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s>
  <tableStyles count="1" defaultTableStyle="TableStyleMedium2" defaultPivotStyle="PivotStyleLight16">
    <tableStyle name="MySqlDefault" pivot="0" table="0" count="0" xr9:uid="{00000000-0011-0000-FFFF-FFFF00000000}"/>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1185223</xdr:colOff>
      <xdr:row>0</xdr:row>
      <xdr:rowOff>0</xdr:rowOff>
    </xdr:from>
    <xdr:to>
      <xdr:col>1</xdr:col>
      <xdr:colOff>1249182</xdr:colOff>
      <xdr:row>4</xdr:row>
      <xdr:rowOff>82710</xdr:rowOff>
    </xdr:to>
    <xdr:pic>
      <xdr:nvPicPr>
        <xdr:cNvPr id="2" name="Imagen 2">
          <a:extLst>
            <a:ext uri="{FF2B5EF4-FFF2-40B4-BE49-F238E27FC236}">
              <a16:creationId xmlns:a16="http://schemas.microsoft.com/office/drawing/2014/main" id="{8AB9306D-6CCA-4A21-922D-9E0809371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85223" y="0"/>
          <a:ext cx="1399020"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1130570</xdr:colOff>
      <xdr:row>0</xdr:row>
      <xdr:rowOff>0</xdr:rowOff>
    </xdr:from>
    <xdr:to>
      <xdr:col>2</xdr:col>
      <xdr:colOff>115990</xdr:colOff>
      <xdr:row>4</xdr:row>
      <xdr:rowOff>82710</xdr:rowOff>
    </xdr:to>
    <xdr:pic>
      <xdr:nvPicPr>
        <xdr:cNvPr id="2" name="Imagen 2">
          <a:extLst>
            <a:ext uri="{FF2B5EF4-FFF2-40B4-BE49-F238E27FC236}">
              <a16:creationId xmlns:a16="http://schemas.microsoft.com/office/drawing/2014/main" id="{9420EE72-50E1-4234-8A3C-F4AF3C24E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30570"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1161799</xdr:colOff>
      <xdr:row>0</xdr:row>
      <xdr:rowOff>0</xdr:rowOff>
    </xdr:from>
    <xdr:to>
      <xdr:col>2</xdr:col>
      <xdr:colOff>6687</xdr:colOff>
      <xdr:row>4</xdr:row>
      <xdr:rowOff>82710</xdr:rowOff>
    </xdr:to>
    <xdr:pic>
      <xdr:nvPicPr>
        <xdr:cNvPr id="2" name="Imagen 2">
          <a:extLst>
            <a:ext uri="{FF2B5EF4-FFF2-40B4-BE49-F238E27FC236}">
              <a16:creationId xmlns:a16="http://schemas.microsoft.com/office/drawing/2014/main" id="{48B6982B-9FE1-487D-8C2C-5E2F2E07ED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61799"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1081029</xdr:colOff>
      <xdr:row>0</xdr:row>
      <xdr:rowOff>0</xdr:rowOff>
    </xdr:from>
    <xdr:to>
      <xdr:col>2</xdr:col>
      <xdr:colOff>114004</xdr:colOff>
      <xdr:row>4</xdr:row>
      <xdr:rowOff>82710</xdr:rowOff>
    </xdr:to>
    <xdr:pic>
      <xdr:nvPicPr>
        <xdr:cNvPr id="2" name="Imagen 2">
          <a:extLst>
            <a:ext uri="{FF2B5EF4-FFF2-40B4-BE49-F238E27FC236}">
              <a16:creationId xmlns:a16="http://schemas.microsoft.com/office/drawing/2014/main" id="{98C99AEF-B8B9-4EF3-A403-E98DFCC0A8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081029" y="0"/>
          <a:ext cx="1708634"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997844</xdr:colOff>
      <xdr:row>0</xdr:row>
      <xdr:rowOff>0</xdr:rowOff>
    </xdr:from>
    <xdr:to>
      <xdr:col>2</xdr:col>
      <xdr:colOff>84760</xdr:colOff>
      <xdr:row>4</xdr:row>
      <xdr:rowOff>82710</xdr:rowOff>
    </xdr:to>
    <xdr:pic>
      <xdr:nvPicPr>
        <xdr:cNvPr id="2" name="Imagen 2">
          <a:extLst>
            <a:ext uri="{FF2B5EF4-FFF2-40B4-BE49-F238E27FC236}">
              <a16:creationId xmlns:a16="http://schemas.microsoft.com/office/drawing/2014/main" id="{FEF81DBC-F963-4D08-9F30-7DF93CB370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97844"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45345</xdr:colOff>
      <xdr:row>0</xdr:row>
      <xdr:rowOff>0</xdr:rowOff>
    </xdr:from>
    <xdr:to>
      <xdr:col>1</xdr:col>
      <xdr:colOff>1755540</xdr:colOff>
      <xdr:row>4</xdr:row>
      <xdr:rowOff>82710</xdr:rowOff>
    </xdr:to>
    <xdr:pic>
      <xdr:nvPicPr>
        <xdr:cNvPr id="2" name="Imagen 2">
          <a:extLst>
            <a:ext uri="{FF2B5EF4-FFF2-40B4-BE49-F238E27FC236}">
              <a16:creationId xmlns:a16="http://schemas.microsoft.com/office/drawing/2014/main" id="{B132F924-D4CC-4326-80AB-FDE6B1ADBB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380406"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170263</xdr:colOff>
      <xdr:row>0</xdr:row>
      <xdr:rowOff>0</xdr:rowOff>
    </xdr:from>
    <xdr:to>
      <xdr:col>1</xdr:col>
      <xdr:colOff>1880458</xdr:colOff>
      <xdr:row>4</xdr:row>
      <xdr:rowOff>82710</xdr:rowOff>
    </xdr:to>
    <xdr:pic>
      <xdr:nvPicPr>
        <xdr:cNvPr id="2" name="Imagen 2">
          <a:extLst>
            <a:ext uri="{FF2B5EF4-FFF2-40B4-BE49-F238E27FC236}">
              <a16:creationId xmlns:a16="http://schemas.microsoft.com/office/drawing/2014/main" id="{6C438195-2F5F-4CFB-BA7C-27770EEB37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505324"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152774</xdr:colOff>
      <xdr:row>0</xdr:row>
      <xdr:rowOff>0</xdr:rowOff>
    </xdr:from>
    <xdr:to>
      <xdr:col>1</xdr:col>
      <xdr:colOff>1861408</xdr:colOff>
      <xdr:row>4</xdr:row>
      <xdr:rowOff>82710</xdr:rowOff>
    </xdr:to>
    <xdr:pic>
      <xdr:nvPicPr>
        <xdr:cNvPr id="2" name="Imagen 2">
          <a:extLst>
            <a:ext uri="{FF2B5EF4-FFF2-40B4-BE49-F238E27FC236}">
              <a16:creationId xmlns:a16="http://schemas.microsoft.com/office/drawing/2014/main" id="{272D1739-4154-46C9-9764-22FC6C8007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486274" y="0"/>
          <a:ext cx="1708634"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209301</xdr:colOff>
      <xdr:row>0</xdr:row>
      <xdr:rowOff>7807</xdr:rowOff>
    </xdr:from>
    <xdr:to>
      <xdr:col>2</xdr:col>
      <xdr:colOff>101496</xdr:colOff>
      <xdr:row>3</xdr:row>
      <xdr:rowOff>128617</xdr:rowOff>
    </xdr:to>
    <xdr:pic>
      <xdr:nvPicPr>
        <xdr:cNvPr id="2" name="Imagen 2">
          <a:extLst>
            <a:ext uri="{FF2B5EF4-FFF2-40B4-BE49-F238E27FC236}">
              <a16:creationId xmlns:a16="http://schemas.microsoft.com/office/drawing/2014/main" id="{2E5B1A17-D37E-4BE5-8714-E18F2628FC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544362" y="7807"/>
          <a:ext cx="1281909" cy="589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994438</xdr:colOff>
      <xdr:row>0</xdr:row>
      <xdr:rowOff>0</xdr:rowOff>
    </xdr:from>
    <xdr:to>
      <xdr:col>2</xdr:col>
      <xdr:colOff>301381</xdr:colOff>
      <xdr:row>4</xdr:row>
      <xdr:rowOff>82710</xdr:rowOff>
    </xdr:to>
    <xdr:pic>
      <xdr:nvPicPr>
        <xdr:cNvPr id="2" name="Imagen 2">
          <a:extLst>
            <a:ext uri="{FF2B5EF4-FFF2-40B4-BE49-F238E27FC236}">
              <a16:creationId xmlns:a16="http://schemas.microsoft.com/office/drawing/2014/main" id="{5500649D-5221-498F-80C1-737ECCFDDF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94438"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933824</xdr:colOff>
      <xdr:row>0</xdr:row>
      <xdr:rowOff>0</xdr:rowOff>
    </xdr:from>
    <xdr:to>
      <xdr:col>1</xdr:col>
      <xdr:colOff>1305835</xdr:colOff>
      <xdr:row>4</xdr:row>
      <xdr:rowOff>82710</xdr:rowOff>
    </xdr:to>
    <xdr:pic>
      <xdr:nvPicPr>
        <xdr:cNvPr id="2" name="Imagen 2">
          <a:extLst>
            <a:ext uri="{FF2B5EF4-FFF2-40B4-BE49-F238E27FC236}">
              <a16:creationId xmlns:a16="http://schemas.microsoft.com/office/drawing/2014/main" id="{0E25680B-8C84-4123-B122-0A87EB0D50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33824"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1158960</xdr:colOff>
      <xdr:row>0</xdr:row>
      <xdr:rowOff>0</xdr:rowOff>
    </xdr:from>
    <xdr:to>
      <xdr:col>1</xdr:col>
      <xdr:colOff>1530971</xdr:colOff>
      <xdr:row>4</xdr:row>
      <xdr:rowOff>82710</xdr:rowOff>
    </xdr:to>
    <xdr:pic>
      <xdr:nvPicPr>
        <xdr:cNvPr id="2" name="Imagen 2">
          <a:extLst>
            <a:ext uri="{FF2B5EF4-FFF2-40B4-BE49-F238E27FC236}">
              <a16:creationId xmlns:a16="http://schemas.microsoft.com/office/drawing/2014/main" id="{4D3AA69C-43AB-441E-83D8-39BF83F8BD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58960"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977120</xdr:colOff>
      <xdr:row>0</xdr:row>
      <xdr:rowOff>0</xdr:rowOff>
    </xdr:from>
    <xdr:to>
      <xdr:col>1</xdr:col>
      <xdr:colOff>1349131</xdr:colOff>
      <xdr:row>4</xdr:row>
      <xdr:rowOff>82710</xdr:rowOff>
    </xdr:to>
    <xdr:pic>
      <xdr:nvPicPr>
        <xdr:cNvPr id="2" name="Imagen 2">
          <a:extLst>
            <a:ext uri="{FF2B5EF4-FFF2-40B4-BE49-F238E27FC236}">
              <a16:creationId xmlns:a16="http://schemas.microsoft.com/office/drawing/2014/main" id="{CECA15B1-746F-4BD5-84A7-2773D5CC24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77120"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925165</xdr:colOff>
      <xdr:row>0</xdr:row>
      <xdr:rowOff>0</xdr:rowOff>
    </xdr:from>
    <xdr:to>
      <xdr:col>2</xdr:col>
      <xdr:colOff>171494</xdr:colOff>
      <xdr:row>4</xdr:row>
      <xdr:rowOff>82710</xdr:rowOff>
    </xdr:to>
    <xdr:pic>
      <xdr:nvPicPr>
        <xdr:cNvPr id="2" name="Imagen 2">
          <a:extLst>
            <a:ext uri="{FF2B5EF4-FFF2-40B4-BE49-F238E27FC236}">
              <a16:creationId xmlns:a16="http://schemas.microsoft.com/office/drawing/2014/main" id="{00E62B12-1012-4E59-9375-B4CBD42A94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25165"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1271529</xdr:colOff>
      <xdr:row>0</xdr:row>
      <xdr:rowOff>0</xdr:rowOff>
    </xdr:from>
    <xdr:to>
      <xdr:col>1</xdr:col>
      <xdr:colOff>1643540</xdr:colOff>
      <xdr:row>4</xdr:row>
      <xdr:rowOff>82710</xdr:rowOff>
    </xdr:to>
    <xdr:pic>
      <xdr:nvPicPr>
        <xdr:cNvPr id="2" name="Imagen 2">
          <a:extLst>
            <a:ext uri="{FF2B5EF4-FFF2-40B4-BE49-F238E27FC236}">
              <a16:creationId xmlns:a16="http://schemas.microsoft.com/office/drawing/2014/main" id="{A388093F-EBEA-49F8-86D5-CBA8F57B3E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271529"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955804</xdr:colOff>
      <xdr:row>0</xdr:row>
      <xdr:rowOff>0</xdr:rowOff>
    </xdr:from>
    <xdr:to>
      <xdr:col>1</xdr:col>
      <xdr:colOff>1330938</xdr:colOff>
      <xdr:row>4</xdr:row>
      <xdr:rowOff>82710</xdr:rowOff>
    </xdr:to>
    <xdr:pic>
      <xdr:nvPicPr>
        <xdr:cNvPr id="2" name="Imagen 2">
          <a:extLst>
            <a:ext uri="{FF2B5EF4-FFF2-40B4-BE49-F238E27FC236}">
              <a16:creationId xmlns:a16="http://schemas.microsoft.com/office/drawing/2014/main" id="{28667885-10BE-425E-801B-5DF96FFBBE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55804" y="0"/>
          <a:ext cx="1708634" cy="698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21923</xdr:colOff>
      <xdr:row>0</xdr:row>
      <xdr:rowOff>0</xdr:rowOff>
    </xdr:from>
    <xdr:to>
      <xdr:col>2</xdr:col>
      <xdr:colOff>318982</xdr:colOff>
      <xdr:row>4</xdr:row>
      <xdr:rowOff>82710</xdr:rowOff>
    </xdr:to>
    <xdr:pic>
      <xdr:nvPicPr>
        <xdr:cNvPr id="2" name="Imagen 2">
          <a:extLst>
            <a:ext uri="{FF2B5EF4-FFF2-40B4-BE49-F238E27FC236}">
              <a16:creationId xmlns:a16="http://schemas.microsoft.com/office/drawing/2014/main" id="{BA911683-ACF0-4A2B-A52E-0F0F66022F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356984"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T42"/>
  <sheetViews>
    <sheetView view="pageBreakPreview" topLeftCell="H1" zoomScale="40" zoomScaleNormal="40" zoomScaleSheetLayoutView="40" workbookViewId="0">
      <selection activeCell="BD13" sqref="BD13"/>
    </sheetView>
  </sheetViews>
  <sheetFormatPr baseColWidth="10" defaultColWidth="11.42578125" defaultRowHeight="12" x14ac:dyDescent="0.25"/>
  <cols>
    <col min="1" max="1" width="20" style="15" bestFit="1" customWidth="1"/>
    <col min="2" max="2" width="20.5703125" style="15" customWidth="1"/>
    <col min="3" max="3" width="8.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34.4257812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02" t="s">
        <v>0</v>
      </c>
      <c r="B11" s="102" t="s">
        <v>1</v>
      </c>
      <c r="C11" s="102" t="s">
        <v>133</v>
      </c>
      <c r="D11" s="103" t="s">
        <v>65</v>
      </c>
      <c r="E11" s="103"/>
      <c r="F11" s="103"/>
      <c r="G11" s="104" t="s">
        <v>16</v>
      </c>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0" t="s">
        <v>167</v>
      </c>
      <c r="AG11" s="100" t="s">
        <v>44</v>
      </c>
      <c r="AH11" s="100" t="s">
        <v>168</v>
      </c>
      <c r="AI11" s="100"/>
      <c r="AJ11" s="100"/>
      <c r="AK11" s="100"/>
      <c r="AL11" s="100"/>
      <c r="AM11" s="100"/>
      <c r="AN11" s="100"/>
      <c r="AO11" s="100"/>
      <c r="AP11" s="100"/>
      <c r="AQ11" s="100"/>
      <c r="AR11" s="100"/>
      <c r="AS11" s="100"/>
      <c r="AT11" s="100"/>
      <c r="AU11" s="100"/>
      <c r="AV11" s="100"/>
      <c r="AW11" s="100"/>
      <c r="AX11" s="100"/>
      <c r="AY11" s="100"/>
      <c r="AZ11" s="100"/>
      <c r="BA11" s="100"/>
      <c r="BB11" s="100"/>
      <c r="BC11" s="101" t="s">
        <v>52</v>
      </c>
      <c r="BD11" s="101"/>
      <c r="BE11" s="101"/>
      <c r="BF11" s="101"/>
      <c r="BG11" s="101"/>
      <c r="BH11" s="101"/>
      <c r="BI11" s="49"/>
    </row>
    <row r="12" spans="1:70" s="18" customFormat="1" ht="87" customHeight="1" x14ac:dyDescent="0.25">
      <c r="A12" s="102"/>
      <c r="B12" s="102"/>
      <c r="C12" s="102"/>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00"/>
      <c r="AG12" s="100"/>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70" ht="120.75" thickBot="1" x14ac:dyDescent="0.3">
      <c r="A13" s="92" t="s">
        <v>117</v>
      </c>
      <c r="B13" s="92" t="s">
        <v>251</v>
      </c>
      <c r="C13" s="94" t="s">
        <v>6</v>
      </c>
      <c r="D13" s="94" t="s">
        <v>254</v>
      </c>
      <c r="E13" s="94" t="s">
        <v>252</v>
      </c>
      <c r="F13" s="94" t="s">
        <v>253</v>
      </c>
      <c r="G13" s="94" t="s">
        <v>209</v>
      </c>
      <c r="H13" s="92" t="str">
        <f>+IF(G13="NO SE HA PRESENTADO EN LOS UNTIMOS 5 AÑOS","RARA VEZ",IF(G13="AL MENOS 1 VEZ EN LOS ULTIMOS 5 AÑOS","IMPROBABLE",IF(G13="AL MENOS 1 VEZ EN LOS ULTIMOS 2 AÑOS","POSIBLE",IF(G13="AL MENOS 1 VEZ EN EL ULTIMO AÑO","PROBABLE",IF(G13="MAS DE 1 VEZ AL AÑO","CASI SEGURO","ERROR")))))</f>
        <v>RARA VEZ</v>
      </c>
      <c r="I13" s="94" t="str">
        <f>+IF(H13="MUY BAJA","20%",IF(H13="BAJA","40%",IF(H13="MEDIA","60%",IF(H13="ALTA","80%",IF(H13="MUY ALTA","100%","ERROR")))))</f>
        <v>ERROR</v>
      </c>
      <c r="J13" s="95" t="s">
        <v>218</v>
      </c>
      <c r="K13" s="95" t="s">
        <v>218</v>
      </c>
      <c r="L13" s="95" t="s">
        <v>218</v>
      </c>
      <c r="M13" s="95" t="s">
        <v>228</v>
      </c>
      <c r="N13" s="95" t="s">
        <v>218</v>
      </c>
      <c r="O13" s="95" t="s">
        <v>228</v>
      </c>
      <c r="P13" s="95" t="s">
        <v>218</v>
      </c>
      <c r="Q13" s="95" t="s">
        <v>228</v>
      </c>
      <c r="R13" s="95" t="s">
        <v>228</v>
      </c>
      <c r="S13" s="95" t="s">
        <v>218</v>
      </c>
      <c r="T13" s="95" t="s">
        <v>218</v>
      </c>
      <c r="U13" s="95" t="s">
        <v>218</v>
      </c>
      <c r="V13" s="95" t="s">
        <v>218</v>
      </c>
      <c r="W13" s="95" t="s">
        <v>218</v>
      </c>
      <c r="X13" s="95" t="s">
        <v>218</v>
      </c>
      <c r="Y13" s="95" t="s">
        <v>228</v>
      </c>
      <c r="Z13" s="95" t="s">
        <v>218</v>
      </c>
      <c r="AA13" s="95" t="s">
        <v>228</v>
      </c>
      <c r="AB13" s="95" t="s">
        <v>228</v>
      </c>
      <c r="AC13" s="94">
        <f>COUNTIF(J13:AB15,"SI")</f>
        <v>12</v>
      </c>
      <c r="AD13" s="96" t="str">
        <f t="shared" ref="AD13" si="0">+IF(AND(AC13&gt;0,AC13&lt;6),"MODERADO",IF(AC13&gt;=12,"CATASTRÓFICO",IF(AND(AC13&gt;5,AC13&lt;12),"MAYOR","")))</f>
        <v>CATASTRÓFICO</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57" t="s">
        <v>255</v>
      </c>
      <c r="AG13" s="50" t="s">
        <v>258</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93">
        <f>AVERAGE(AV13:AV15)</f>
        <v>100</v>
      </c>
      <c r="AY13" s="92" t="str">
        <f>IF(AX13&gt;95,"FUERTE",IF(AND(AX13&lt;95.01,AX13&gt;85.02),"MODERADO",IF(AND(AX13&lt;85.01,AX13&gt;1),"DEBIL","0")))</f>
        <v>FUERTE</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CATASTRÓFICO</v>
      </c>
      <c r="BB13" s="99" t="s">
        <v>229</v>
      </c>
      <c r="BC13" s="57" t="s">
        <v>495</v>
      </c>
      <c r="BD13" s="50" t="s">
        <v>259</v>
      </c>
      <c r="BE13" s="53" t="s">
        <v>265</v>
      </c>
      <c r="BF13" s="54">
        <v>45047</v>
      </c>
      <c r="BG13" s="22" t="s">
        <v>540</v>
      </c>
      <c r="BH13" s="20" t="s">
        <v>90</v>
      </c>
      <c r="BI13" s="20"/>
    </row>
    <row r="14" spans="1:70" ht="108" x14ac:dyDescent="0.25">
      <c r="A14" s="92"/>
      <c r="B14" s="92"/>
      <c r="C14" s="94"/>
      <c r="D14" s="94"/>
      <c r="E14" s="94"/>
      <c r="F14" s="94"/>
      <c r="G14" s="94"/>
      <c r="H14" s="92"/>
      <c r="I14" s="94"/>
      <c r="J14" s="95"/>
      <c r="K14" s="95"/>
      <c r="L14" s="95"/>
      <c r="M14" s="95"/>
      <c r="N14" s="95"/>
      <c r="O14" s="95"/>
      <c r="P14" s="95"/>
      <c r="Q14" s="95"/>
      <c r="R14" s="95"/>
      <c r="S14" s="95"/>
      <c r="T14" s="95"/>
      <c r="U14" s="95"/>
      <c r="V14" s="95"/>
      <c r="W14" s="95"/>
      <c r="X14" s="95"/>
      <c r="Y14" s="95"/>
      <c r="Z14" s="95"/>
      <c r="AA14" s="95"/>
      <c r="AB14" s="95"/>
      <c r="AC14" s="94"/>
      <c r="AD14" s="96"/>
      <c r="AE14" s="92"/>
      <c r="AF14" s="57" t="s">
        <v>256</v>
      </c>
      <c r="AG14" s="50" t="s">
        <v>258</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93"/>
      <c r="AY14" s="92"/>
      <c r="AZ14" s="92"/>
      <c r="BA14" s="92"/>
      <c r="BB14" s="94"/>
      <c r="BC14" s="57" t="s">
        <v>260</v>
      </c>
      <c r="BD14" s="50" t="s">
        <v>261</v>
      </c>
      <c r="BE14" s="53" t="s">
        <v>265</v>
      </c>
      <c r="BF14" s="54">
        <v>45047</v>
      </c>
      <c r="BG14" s="91" t="s">
        <v>541</v>
      </c>
      <c r="BH14" s="20" t="s">
        <v>89</v>
      </c>
      <c r="BI14" s="20"/>
      <c r="BR14" s="15" t="s">
        <v>7</v>
      </c>
    </row>
    <row r="15" spans="1:70" ht="49.9" customHeight="1" x14ac:dyDescent="0.25">
      <c r="A15" s="92"/>
      <c r="B15" s="92"/>
      <c r="C15" s="94"/>
      <c r="D15" s="94"/>
      <c r="E15" s="94"/>
      <c r="F15" s="94"/>
      <c r="G15" s="94"/>
      <c r="H15" s="92"/>
      <c r="I15" s="94"/>
      <c r="J15" s="95"/>
      <c r="K15" s="95"/>
      <c r="L15" s="95"/>
      <c r="M15" s="95"/>
      <c r="N15" s="95"/>
      <c r="O15" s="95"/>
      <c r="P15" s="95"/>
      <c r="Q15" s="95"/>
      <c r="R15" s="95"/>
      <c r="S15" s="95"/>
      <c r="T15" s="95"/>
      <c r="U15" s="95"/>
      <c r="V15" s="95"/>
      <c r="W15" s="95"/>
      <c r="X15" s="95"/>
      <c r="Y15" s="95"/>
      <c r="Z15" s="95"/>
      <c r="AA15" s="95"/>
      <c r="AB15" s="95"/>
      <c r="AC15" s="94"/>
      <c r="AD15" s="96"/>
      <c r="AE15" s="92"/>
      <c r="AF15" s="57" t="s">
        <v>257</v>
      </c>
      <c r="AG15" s="50" t="s">
        <v>258</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93"/>
      <c r="AY15" s="92"/>
      <c r="AZ15" s="92"/>
      <c r="BA15" s="92"/>
      <c r="BB15" s="94"/>
      <c r="BC15" s="57" t="s">
        <v>262</v>
      </c>
      <c r="BD15" s="50" t="s">
        <v>263</v>
      </c>
      <c r="BE15" s="53" t="s">
        <v>264</v>
      </c>
      <c r="BF15" s="54">
        <v>45047</v>
      </c>
      <c r="BG15" s="22" t="s">
        <v>542</v>
      </c>
      <c r="BH15" s="20" t="s">
        <v>89</v>
      </c>
      <c r="BI15" s="20"/>
    </row>
    <row r="16" spans="1:70" ht="49.9" hidden="1" customHeight="1" thickBot="1" x14ac:dyDescent="0.25">
      <c r="A16" s="92"/>
      <c r="B16" s="92"/>
      <c r="C16" s="94" t="s">
        <v>56</v>
      </c>
      <c r="D16" s="94"/>
      <c r="E16" s="94"/>
      <c r="F16" s="94"/>
      <c r="G16" s="94"/>
      <c r="H16" s="92"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94" t="str">
        <f t="shared" ref="I16" si="11">+IF(H16="MUY BAJA","20%",IF(H16="BAJA","40%",IF(H16="MEDIA","60%",IF(H16="ALTA","80%",IF(H16="MUY ALTA","100%","ERROR")))))</f>
        <v>ERROR</v>
      </c>
      <c r="J16" s="95"/>
      <c r="K16" s="95"/>
      <c r="L16" s="95"/>
      <c r="M16" s="95"/>
      <c r="N16" s="95"/>
      <c r="O16" s="95"/>
      <c r="P16" s="95"/>
      <c r="Q16" s="95"/>
      <c r="R16" s="95"/>
      <c r="S16" s="95"/>
      <c r="T16" s="95"/>
      <c r="U16" s="95"/>
      <c r="V16" s="95"/>
      <c r="W16" s="95"/>
      <c r="X16" s="95"/>
      <c r="Y16" s="95"/>
      <c r="Z16" s="95"/>
      <c r="AA16" s="95"/>
      <c r="AB16" s="95"/>
      <c r="AC16" s="94">
        <f t="shared" ref="AC16" si="12">COUNTIF(J16:AB18,"SI")</f>
        <v>0</v>
      </c>
      <c r="AD16" s="96" t="str">
        <f t="shared" ref="AD16:AD40" si="13">+IF(AND(AC16&gt;0,AC16&lt;6),"MODERADO",IF(AC16&gt;=12,"CATASTRÓFICO",IF(AND(AC16&gt;5,AC16&lt;12),"MAYOR","")))</f>
        <v/>
      </c>
      <c r="AE16" s="92"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93">
        <f t="shared" ref="AX16" si="15">AVERAGE(AV16:AV18)</f>
        <v>0</v>
      </c>
      <c r="AY16" s="92" t="str">
        <f t="shared" ref="AY16" si="16">IF(AX16&gt;95,"FUERTE",IF(AND(AX16&lt;95.01,AX16&gt;85.02),"MODERADO",IF(AND(AX16&lt;85.01,AX16&gt;1),"DEBIL","0")))</f>
        <v>0</v>
      </c>
      <c r="AZ16" s="92"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96" t="str">
        <f t="shared" ref="BA16" si="18">AD16</f>
        <v/>
      </c>
      <c r="BB16" s="99"/>
      <c r="BC16" s="20"/>
      <c r="BD16" s="20"/>
      <c r="BE16" s="20"/>
      <c r="BF16" s="20"/>
      <c r="BG16" s="20"/>
      <c r="BH16" s="20"/>
      <c r="BI16" s="20"/>
      <c r="BR16" s="15" t="s">
        <v>8</v>
      </c>
    </row>
    <row r="17" spans="1:72" ht="49.9" hidden="1" customHeight="1" thickBot="1" x14ac:dyDescent="0.25">
      <c r="A17" s="92"/>
      <c r="B17" s="92"/>
      <c r="C17" s="94"/>
      <c r="D17" s="94"/>
      <c r="E17" s="94"/>
      <c r="F17" s="94"/>
      <c r="G17" s="94"/>
      <c r="H17" s="92"/>
      <c r="I17" s="94"/>
      <c r="J17" s="95"/>
      <c r="K17" s="95"/>
      <c r="L17" s="95"/>
      <c r="M17" s="95"/>
      <c r="N17" s="95"/>
      <c r="O17" s="95"/>
      <c r="P17" s="95"/>
      <c r="Q17" s="95"/>
      <c r="R17" s="95"/>
      <c r="S17" s="95"/>
      <c r="T17" s="95"/>
      <c r="U17" s="95"/>
      <c r="V17" s="95"/>
      <c r="W17" s="95"/>
      <c r="X17" s="95"/>
      <c r="Y17" s="95"/>
      <c r="Z17" s="95"/>
      <c r="AA17" s="95"/>
      <c r="AB17" s="95"/>
      <c r="AC17" s="94"/>
      <c r="AD17" s="96"/>
      <c r="AE17" s="92"/>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93"/>
      <c r="AY17" s="92"/>
      <c r="AZ17" s="92"/>
      <c r="BA17" s="92"/>
      <c r="BB17" s="94"/>
      <c r="BC17" s="20"/>
      <c r="BD17" s="20"/>
      <c r="BE17" s="20"/>
      <c r="BF17" s="20"/>
      <c r="BG17" s="20"/>
      <c r="BH17" s="20"/>
      <c r="BI17" s="20"/>
    </row>
    <row r="18" spans="1:72" ht="49.9" hidden="1" customHeight="1" thickBot="1" x14ac:dyDescent="0.25">
      <c r="A18" s="92"/>
      <c r="B18" s="92"/>
      <c r="C18" s="94"/>
      <c r="D18" s="94"/>
      <c r="E18" s="94"/>
      <c r="F18" s="94"/>
      <c r="G18" s="94"/>
      <c r="H18" s="92"/>
      <c r="I18" s="94"/>
      <c r="J18" s="95"/>
      <c r="K18" s="95"/>
      <c r="L18" s="95"/>
      <c r="M18" s="95"/>
      <c r="N18" s="95"/>
      <c r="O18" s="95"/>
      <c r="P18" s="95"/>
      <c r="Q18" s="95"/>
      <c r="R18" s="95"/>
      <c r="S18" s="95"/>
      <c r="T18" s="95"/>
      <c r="U18" s="95"/>
      <c r="V18" s="95"/>
      <c r="W18" s="95"/>
      <c r="X18" s="95"/>
      <c r="Y18" s="95"/>
      <c r="Z18" s="95"/>
      <c r="AA18" s="95"/>
      <c r="AB18" s="95"/>
      <c r="AC18" s="94"/>
      <c r="AD18" s="96"/>
      <c r="AE18" s="92"/>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93"/>
      <c r="AY18" s="92"/>
      <c r="AZ18" s="92"/>
      <c r="BA18" s="92"/>
      <c r="BB18" s="94"/>
      <c r="BC18" s="20"/>
      <c r="BD18" s="20"/>
      <c r="BE18" s="20"/>
      <c r="BF18" s="20"/>
      <c r="BG18" s="20"/>
      <c r="BH18" s="20"/>
      <c r="BI18" s="20"/>
      <c r="BR18" s="15" t="s">
        <v>9</v>
      </c>
    </row>
    <row r="19" spans="1:72" ht="49.9" hidden="1" customHeight="1" thickBot="1" x14ac:dyDescent="0.25">
      <c r="A19" s="92"/>
      <c r="B19" s="92"/>
      <c r="C19" s="94" t="s">
        <v>57</v>
      </c>
      <c r="D19" s="94"/>
      <c r="E19" s="94"/>
      <c r="F19" s="94"/>
      <c r="G19" s="94"/>
      <c r="H19" s="92"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94" t="str">
        <f t="shared" ref="I19" si="20">+IF(H19="MUY BAJA","20%",IF(H19="BAJA","40%",IF(H19="MEDIA","60%",IF(H19="ALTA","80%",IF(H19="MUY ALTA","100%","ERROR")))))</f>
        <v>ERROR</v>
      </c>
      <c r="J19" s="95"/>
      <c r="K19" s="95"/>
      <c r="L19" s="95"/>
      <c r="M19" s="95"/>
      <c r="N19" s="95"/>
      <c r="O19" s="95"/>
      <c r="P19" s="95"/>
      <c r="Q19" s="95"/>
      <c r="R19" s="95"/>
      <c r="S19" s="95"/>
      <c r="T19" s="95"/>
      <c r="U19" s="95"/>
      <c r="V19" s="95"/>
      <c r="W19" s="95"/>
      <c r="X19" s="95"/>
      <c r="Y19" s="95"/>
      <c r="Z19" s="95"/>
      <c r="AA19" s="95"/>
      <c r="AB19" s="95"/>
      <c r="AC19" s="94">
        <f t="shared" ref="AC19" si="21">COUNTIF(J19:AB21,"SI")</f>
        <v>0</v>
      </c>
      <c r="AD19" s="96" t="str">
        <f t="shared" si="13"/>
        <v/>
      </c>
      <c r="AE19" s="92"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93">
        <f t="shared" ref="AX19" si="23">AVERAGE(AV19:AV21)</f>
        <v>0</v>
      </c>
      <c r="AY19" s="92" t="str">
        <f t="shared" ref="AY19" si="24">IF(AX19&gt;95,"FUERTE",IF(AND(AX19&lt;95.01,AX19&gt;85.02),"MODERADO",IF(AND(AX19&lt;85.01,AX19&gt;1),"DEBIL","0")))</f>
        <v>0</v>
      </c>
      <c r="AZ19" s="92"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96" t="str">
        <f t="shared" ref="BA19" si="26">AD19</f>
        <v/>
      </c>
      <c r="BB19" s="99"/>
      <c r="BC19" s="20"/>
      <c r="BD19" s="20"/>
      <c r="BE19" s="20"/>
      <c r="BF19" s="20"/>
      <c r="BG19" s="20"/>
      <c r="BH19" s="20"/>
      <c r="BI19" s="20"/>
      <c r="BR19" s="15" t="s">
        <v>13</v>
      </c>
    </row>
    <row r="20" spans="1:72" ht="49.9" hidden="1" customHeight="1" thickBot="1" x14ac:dyDescent="0.25">
      <c r="A20" s="92"/>
      <c r="B20" s="92"/>
      <c r="C20" s="94"/>
      <c r="D20" s="94"/>
      <c r="E20" s="94"/>
      <c r="F20" s="94"/>
      <c r="G20" s="94"/>
      <c r="H20" s="92"/>
      <c r="I20" s="94"/>
      <c r="J20" s="95"/>
      <c r="K20" s="95"/>
      <c r="L20" s="95"/>
      <c r="M20" s="95"/>
      <c r="N20" s="95"/>
      <c r="O20" s="95"/>
      <c r="P20" s="95"/>
      <c r="Q20" s="95"/>
      <c r="R20" s="95"/>
      <c r="S20" s="95"/>
      <c r="T20" s="95"/>
      <c r="U20" s="95"/>
      <c r="V20" s="95"/>
      <c r="W20" s="95"/>
      <c r="X20" s="95"/>
      <c r="Y20" s="95"/>
      <c r="Z20" s="95"/>
      <c r="AA20" s="95"/>
      <c r="AB20" s="95"/>
      <c r="AC20" s="94"/>
      <c r="AD20" s="96"/>
      <c r="AE20" s="92"/>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93"/>
      <c r="AY20" s="92"/>
      <c r="AZ20" s="92"/>
      <c r="BA20" s="92"/>
      <c r="BB20" s="94"/>
      <c r="BC20" s="20"/>
      <c r="BD20" s="20"/>
      <c r="BE20" s="20"/>
      <c r="BF20" s="20"/>
      <c r="BG20" s="20"/>
      <c r="BH20" s="20"/>
      <c r="BI20" s="20"/>
      <c r="BR20" s="15" t="s">
        <v>14</v>
      </c>
    </row>
    <row r="21" spans="1:72" ht="49.9" hidden="1" customHeight="1" thickBot="1" x14ac:dyDescent="0.25">
      <c r="A21" s="92"/>
      <c r="B21" s="92"/>
      <c r="C21" s="94"/>
      <c r="D21" s="94"/>
      <c r="E21" s="94"/>
      <c r="F21" s="94"/>
      <c r="G21" s="94"/>
      <c r="H21" s="92"/>
      <c r="I21" s="94"/>
      <c r="J21" s="95"/>
      <c r="K21" s="95"/>
      <c r="L21" s="95"/>
      <c r="M21" s="95"/>
      <c r="N21" s="95"/>
      <c r="O21" s="95"/>
      <c r="P21" s="95"/>
      <c r="Q21" s="95"/>
      <c r="R21" s="95"/>
      <c r="S21" s="95"/>
      <c r="T21" s="95"/>
      <c r="U21" s="95"/>
      <c r="V21" s="95"/>
      <c r="W21" s="95"/>
      <c r="X21" s="95"/>
      <c r="Y21" s="95"/>
      <c r="Z21" s="95"/>
      <c r="AA21" s="95"/>
      <c r="AB21" s="95"/>
      <c r="AC21" s="94"/>
      <c r="AD21" s="96"/>
      <c r="AE21" s="92"/>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93"/>
      <c r="AY21" s="92"/>
      <c r="AZ21" s="92"/>
      <c r="BA21" s="92"/>
      <c r="BB21" s="94"/>
      <c r="BC21" s="20"/>
      <c r="BD21" s="20"/>
      <c r="BE21" s="20"/>
      <c r="BF21" s="20"/>
      <c r="BG21" s="20"/>
      <c r="BH21" s="20"/>
      <c r="BI21" s="20"/>
      <c r="BR21" s="15" t="s">
        <v>15</v>
      </c>
    </row>
    <row r="22" spans="1:72" ht="49.9" hidden="1" customHeight="1" thickBot="1" x14ac:dyDescent="0.25">
      <c r="A22" s="92"/>
      <c r="B22" s="92"/>
      <c r="C22" s="94" t="s">
        <v>58</v>
      </c>
      <c r="D22" s="94"/>
      <c r="E22" s="94"/>
      <c r="F22" s="94"/>
      <c r="G22" s="94"/>
      <c r="H22" s="92"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94" t="str">
        <f t="shared" ref="I22" si="28">+IF(H22="MUY BAJA","20%",IF(H22="BAJA","40%",IF(H22="MEDIA","60%",IF(H22="ALTA","80%",IF(H22="MUY ALTA","100%","ERROR")))))</f>
        <v>ERROR</v>
      </c>
      <c r="J22" s="95"/>
      <c r="K22" s="95"/>
      <c r="L22" s="95"/>
      <c r="M22" s="95"/>
      <c r="N22" s="95"/>
      <c r="O22" s="95"/>
      <c r="P22" s="95"/>
      <c r="Q22" s="95"/>
      <c r="R22" s="95"/>
      <c r="S22" s="95"/>
      <c r="T22" s="95"/>
      <c r="U22" s="95"/>
      <c r="V22" s="95"/>
      <c r="W22" s="95"/>
      <c r="X22" s="95"/>
      <c r="Y22" s="95"/>
      <c r="Z22" s="95"/>
      <c r="AA22" s="95"/>
      <c r="AB22" s="95"/>
      <c r="AC22" s="94">
        <f t="shared" ref="AC22" si="29">COUNTIF(J22:AB24,"SI")</f>
        <v>0</v>
      </c>
      <c r="AD22" s="96" t="str">
        <f t="shared" si="13"/>
        <v/>
      </c>
      <c r="AE22" s="92"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93">
        <f t="shared" ref="AX22" si="31">AVERAGE(AV22:AV24)</f>
        <v>0</v>
      </c>
      <c r="AY22" s="92" t="str">
        <f t="shared" ref="AY22" si="32">IF(AX22&gt;95,"FUERTE",IF(AND(AX22&lt;95.01,AX22&gt;85.02),"MODERADO",IF(AND(AX22&lt;85.01,AX22&gt;1),"DEBIL","0")))</f>
        <v>0</v>
      </c>
      <c r="AZ22" s="92"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96" t="str">
        <f t="shared" ref="BA22" si="34">AD22</f>
        <v/>
      </c>
      <c r="BB22" s="99"/>
      <c r="BC22" s="20"/>
      <c r="BD22" s="20"/>
      <c r="BE22" s="20"/>
      <c r="BF22" s="20"/>
      <c r="BG22" s="20"/>
      <c r="BH22" s="20"/>
      <c r="BI22" s="20"/>
      <c r="BT22" s="15" t="s">
        <v>24</v>
      </c>
    </row>
    <row r="23" spans="1:72" ht="49.9" hidden="1" customHeight="1" thickBot="1" x14ac:dyDescent="0.25">
      <c r="A23" s="92"/>
      <c r="B23" s="92"/>
      <c r="C23" s="94"/>
      <c r="D23" s="94"/>
      <c r="E23" s="94"/>
      <c r="F23" s="94"/>
      <c r="G23" s="94"/>
      <c r="H23" s="92"/>
      <c r="I23" s="94"/>
      <c r="J23" s="95"/>
      <c r="K23" s="95"/>
      <c r="L23" s="95"/>
      <c r="M23" s="95"/>
      <c r="N23" s="95"/>
      <c r="O23" s="95"/>
      <c r="P23" s="95"/>
      <c r="Q23" s="95"/>
      <c r="R23" s="95"/>
      <c r="S23" s="95"/>
      <c r="T23" s="95"/>
      <c r="U23" s="95"/>
      <c r="V23" s="95"/>
      <c r="W23" s="95"/>
      <c r="X23" s="95"/>
      <c r="Y23" s="95"/>
      <c r="Z23" s="95"/>
      <c r="AA23" s="95"/>
      <c r="AB23" s="95"/>
      <c r="AC23" s="94"/>
      <c r="AD23" s="96"/>
      <c r="AE23" s="92"/>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93"/>
      <c r="AY23" s="92"/>
      <c r="AZ23" s="92"/>
      <c r="BA23" s="92"/>
      <c r="BB23" s="94"/>
      <c r="BC23" s="20"/>
      <c r="BD23" s="20"/>
      <c r="BE23" s="20"/>
      <c r="BF23" s="20"/>
      <c r="BG23" s="20"/>
      <c r="BH23" s="20"/>
      <c r="BI23" s="20"/>
      <c r="BT23" s="15" t="s">
        <v>25</v>
      </c>
    </row>
    <row r="24" spans="1:72" ht="49.9" hidden="1" customHeight="1" thickBot="1" x14ac:dyDescent="0.25">
      <c r="A24" s="92"/>
      <c r="B24" s="92"/>
      <c r="C24" s="94"/>
      <c r="D24" s="94"/>
      <c r="E24" s="94"/>
      <c r="F24" s="94"/>
      <c r="G24" s="94"/>
      <c r="H24" s="92"/>
      <c r="I24" s="94"/>
      <c r="J24" s="95"/>
      <c r="K24" s="95"/>
      <c r="L24" s="95"/>
      <c r="M24" s="95"/>
      <c r="N24" s="95"/>
      <c r="O24" s="95"/>
      <c r="P24" s="95"/>
      <c r="Q24" s="95"/>
      <c r="R24" s="95"/>
      <c r="S24" s="95"/>
      <c r="T24" s="95"/>
      <c r="U24" s="95"/>
      <c r="V24" s="95"/>
      <c r="W24" s="95"/>
      <c r="X24" s="95"/>
      <c r="Y24" s="95"/>
      <c r="Z24" s="95"/>
      <c r="AA24" s="95"/>
      <c r="AB24" s="95"/>
      <c r="AC24" s="94"/>
      <c r="AD24" s="96"/>
      <c r="AE24" s="92"/>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93"/>
      <c r="AY24" s="92"/>
      <c r="AZ24" s="92"/>
      <c r="BA24" s="92"/>
      <c r="BB24" s="94"/>
      <c r="BC24" s="20"/>
      <c r="BD24" s="20"/>
      <c r="BE24" s="20"/>
      <c r="BF24" s="20"/>
      <c r="BG24" s="20"/>
      <c r="BH24" s="20"/>
      <c r="BI24" s="20"/>
      <c r="BT24" s="15" t="s">
        <v>26</v>
      </c>
    </row>
    <row r="25" spans="1:72" ht="49.9" hidden="1" customHeight="1" thickBot="1" x14ac:dyDescent="0.25">
      <c r="A25" s="92"/>
      <c r="B25" s="92"/>
      <c r="C25" s="94" t="s">
        <v>59</v>
      </c>
      <c r="D25" s="94"/>
      <c r="E25" s="94"/>
      <c r="F25" s="94"/>
      <c r="G25" s="94"/>
      <c r="H25" s="92"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94" t="str">
        <f t="shared" ref="I25" si="36">+IF(H25="MUY BAJA","20%",IF(H25="BAJA","40%",IF(H25="MEDIA","60%",IF(H25="ALTA","80%",IF(H25="MUY ALTA","100%","ERROR")))))</f>
        <v>ERROR</v>
      </c>
      <c r="J25" s="95"/>
      <c r="K25" s="95"/>
      <c r="L25" s="95"/>
      <c r="M25" s="95"/>
      <c r="N25" s="95"/>
      <c r="O25" s="95"/>
      <c r="P25" s="95"/>
      <c r="Q25" s="95"/>
      <c r="R25" s="95"/>
      <c r="S25" s="95"/>
      <c r="T25" s="95"/>
      <c r="U25" s="95"/>
      <c r="V25" s="95"/>
      <c r="W25" s="95"/>
      <c r="X25" s="95"/>
      <c r="Y25" s="95"/>
      <c r="Z25" s="95"/>
      <c r="AA25" s="95"/>
      <c r="AB25" s="95"/>
      <c r="AC25" s="94">
        <f t="shared" ref="AC25" si="37">COUNTIF(J25:AB27,"SI")</f>
        <v>0</v>
      </c>
      <c r="AD25" s="96" t="str">
        <f t="shared" si="13"/>
        <v/>
      </c>
      <c r="AE25" s="92"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93">
        <f t="shared" ref="AX25" si="39">AVERAGE(AV25:AV27)</f>
        <v>0</v>
      </c>
      <c r="AY25" s="92" t="str">
        <f t="shared" ref="AY25" si="40">IF(AX25&gt;95,"FUERTE",IF(AND(AX25&lt;95.01,AX25&gt;85.02),"MODERADO",IF(AND(AX25&lt;85.01,AX25&gt;1),"DEBIL","0")))</f>
        <v>0</v>
      </c>
      <c r="AZ25" s="92"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96" t="str">
        <f t="shared" ref="BA25" si="42">AD25</f>
        <v/>
      </c>
      <c r="BB25" s="99"/>
      <c r="BC25" s="20"/>
      <c r="BD25" s="20"/>
      <c r="BE25" s="20"/>
      <c r="BF25" s="20"/>
      <c r="BG25" s="20"/>
      <c r="BH25" s="20"/>
      <c r="BI25" s="20"/>
    </row>
    <row r="26" spans="1:72" ht="49.9" hidden="1" customHeight="1" thickBot="1" x14ac:dyDescent="0.25">
      <c r="A26" s="92"/>
      <c r="B26" s="92"/>
      <c r="C26" s="94"/>
      <c r="D26" s="94"/>
      <c r="E26" s="94"/>
      <c r="F26" s="94"/>
      <c r="G26" s="94"/>
      <c r="H26" s="92"/>
      <c r="I26" s="94"/>
      <c r="J26" s="95"/>
      <c r="K26" s="95"/>
      <c r="L26" s="95"/>
      <c r="M26" s="95"/>
      <c r="N26" s="95"/>
      <c r="O26" s="95"/>
      <c r="P26" s="95"/>
      <c r="Q26" s="95"/>
      <c r="R26" s="95"/>
      <c r="S26" s="95"/>
      <c r="T26" s="95"/>
      <c r="U26" s="95"/>
      <c r="V26" s="95"/>
      <c r="W26" s="95"/>
      <c r="X26" s="95"/>
      <c r="Y26" s="95"/>
      <c r="Z26" s="95"/>
      <c r="AA26" s="95"/>
      <c r="AB26" s="95"/>
      <c r="AC26" s="94"/>
      <c r="AD26" s="96"/>
      <c r="AE26" s="92"/>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93"/>
      <c r="AY26" s="92"/>
      <c r="AZ26" s="92"/>
      <c r="BA26" s="92"/>
      <c r="BB26" s="94"/>
      <c r="BC26" s="20"/>
      <c r="BD26" s="20"/>
      <c r="BE26" s="20"/>
      <c r="BF26" s="20"/>
      <c r="BG26" s="20"/>
      <c r="BH26" s="20"/>
      <c r="BI26" s="20"/>
    </row>
    <row r="27" spans="1:72" ht="49.9" hidden="1" customHeight="1" thickBot="1" x14ac:dyDescent="0.25">
      <c r="A27" s="92"/>
      <c r="B27" s="92"/>
      <c r="C27" s="94"/>
      <c r="D27" s="94"/>
      <c r="E27" s="94"/>
      <c r="F27" s="94"/>
      <c r="G27" s="94"/>
      <c r="H27" s="92"/>
      <c r="I27" s="94"/>
      <c r="J27" s="95"/>
      <c r="K27" s="95"/>
      <c r="L27" s="95"/>
      <c r="M27" s="95"/>
      <c r="N27" s="95"/>
      <c r="O27" s="95"/>
      <c r="P27" s="95"/>
      <c r="Q27" s="95"/>
      <c r="R27" s="95"/>
      <c r="S27" s="95"/>
      <c r="T27" s="95"/>
      <c r="U27" s="95"/>
      <c r="V27" s="95"/>
      <c r="W27" s="95"/>
      <c r="X27" s="95"/>
      <c r="Y27" s="95"/>
      <c r="Z27" s="95"/>
      <c r="AA27" s="95"/>
      <c r="AB27" s="95"/>
      <c r="AC27" s="94"/>
      <c r="AD27" s="96"/>
      <c r="AE27" s="92"/>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93"/>
      <c r="AY27" s="92"/>
      <c r="AZ27" s="92"/>
      <c r="BA27" s="92"/>
      <c r="BB27" s="94"/>
      <c r="BC27" s="20"/>
      <c r="BD27" s="20"/>
      <c r="BE27" s="20"/>
      <c r="BF27" s="20"/>
      <c r="BG27" s="20"/>
      <c r="BH27" s="20"/>
      <c r="BI27" s="20"/>
    </row>
    <row r="28" spans="1:72" ht="49.9" hidden="1" customHeight="1" thickBot="1" x14ac:dyDescent="0.25">
      <c r="A28" s="92"/>
      <c r="B28" s="92"/>
      <c r="C28" s="94" t="s">
        <v>60</v>
      </c>
      <c r="D28" s="94"/>
      <c r="E28" s="94"/>
      <c r="F28" s="94"/>
      <c r="G28" s="94"/>
      <c r="H28" s="92"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94" t="str">
        <f t="shared" ref="I28" si="44">+IF(H28="MUY BAJA","20%",IF(H28="BAJA","40%",IF(H28="MEDIA","60%",IF(H28="ALTA","80%",IF(H28="MUY ALTA","100%","ERROR")))))</f>
        <v>ERROR</v>
      </c>
      <c r="J28" s="95"/>
      <c r="K28" s="95"/>
      <c r="L28" s="95"/>
      <c r="M28" s="95"/>
      <c r="N28" s="95"/>
      <c r="O28" s="95"/>
      <c r="P28" s="95"/>
      <c r="Q28" s="95"/>
      <c r="R28" s="95"/>
      <c r="S28" s="95"/>
      <c r="T28" s="95"/>
      <c r="U28" s="95"/>
      <c r="V28" s="95"/>
      <c r="W28" s="95"/>
      <c r="X28" s="95"/>
      <c r="Y28" s="95"/>
      <c r="Z28" s="95"/>
      <c r="AA28" s="95"/>
      <c r="AB28" s="95"/>
      <c r="AC28" s="94">
        <f t="shared" ref="AC28" si="45">COUNTIF(J28:AB30,"SI")</f>
        <v>0</v>
      </c>
      <c r="AD28" s="96" t="str">
        <f t="shared" si="13"/>
        <v/>
      </c>
      <c r="AE28" s="92"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93">
        <f t="shared" ref="AX28" si="47">AVERAGE(AV28:AV30)</f>
        <v>0</v>
      </c>
      <c r="AY28" s="92" t="str">
        <f t="shared" ref="AY28" si="48">IF(AX28&gt;95,"FUERTE",IF(AND(AX28&lt;95.01,AX28&gt;85.02),"MODERADO",IF(AND(AX28&lt;85.01,AX28&gt;1),"DEBIL","0")))</f>
        <v>0</v>
      </c>
      <c r="AZ28" s="92"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96" t="str">
        <f t="shared" ref="BA28" si="50">AD28</f>
        <v/>
      </c>
      <c r="BB28" s="99"/>
      <c r="BC28" s="20"/>
      <c r="BD28" s="20"/>
      <c r="BE28" s="20"/>
      <c r="BF28" s="20"/>
      <c r="BG28" s="20"/>
      <c r="BH28" s="20"/>
      <c r="BI28" s="20"/>
    </row>
    <row r="29" spans="1:72" ht="49.9" hidden="1" customHeight="1" thickBot="1" x14ac:dyDescent="0.25">
      <c r="A29" s="92"/>
      <c r="B29" s="92"/>
      <c r="C29" s="94"/>
      <c r="D29" s="94"/>
      <c r="E29" s="94"/>
      <c r="F29" s="94"/>
      <c r="G29" s="94"/>
      <c r="H29" s="92"/>
      <c r="I29" s="94"/>
      <c r="J29" s="95"/>
      <c r="K29" s="95"/>
      <c r="L29" s="95"/>
      <c r="M29" s="95"/>
      <c r="N29" s="95"/>
      <c r="O29" s="95"/>
      <c r="P29" s="95"/>
      <c r="Q29" s="95"/>
      <c r="R29" s="95"/>
      <c r="S29" s="95"/>
      <c r="T29" s="95"/>
      <c r="U29" s="95"/>
      <c r="V29" s="95"/>
      <c r="W29" s="95"/>
      <c r="X29" s="95"/>
      <c r="Y29" s="95"/>
      <c r="Z29" s="95"/>
      <c r="AA29" s="95"/>
      <c r="AB29" s="95"/>
      <c r="AC29" s="94"/>
      <c r="AD29" s="96"/>
      <c r="AE29" s="92"/>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93"/>
      <c r="AY29" s="92"/>
      <c r="AZ29" s="92"/>
      <c r="BA29" s="92"/>
      <c r="BB29" s="94"/>
      <c r="BC29" s="20"/>
      <c r="BD29" s="20"/>
      <c r="BE29" s="20"/>
      <c r="BF29" s="20"/>
      <c r="BG29" s="20"/>
      <c r="BH29" s="20"/>
      <c r="BI29" s="20"/>
    </row>
    <row r="30" spans="1:72" ht="49.9" hidden="1" customHeight="1" thickBot="1" x14ac:dyDescent="0.25">
      <c r="A30" s="92"/>
      <c r="B30" s="92"/>
      <c r="C30" s="94"/>
      <c r="D30" s="94"/>
      <c r="E30" s="94"/>
      <c r="F30" s="94"/>
      <c r="G30" s="94"/>
      <c r="H30" s="92"/>
      <c r="I30" s="94"/>
      <c r="J30" s="95"/>
      <c r="K30" s="95"/>
      <c r="L30" s="95"/>
      <c r="M30" s="95"/>
      <c r="N30" s="95"/>
      <c r="O30" s="95"/>
      <c r="P30" s="95"/>
      <c r="Q30" s="95"/>
      <c r="R30" s="95"/>
      <c r="S30" s="95"/>
      <c r="T30" s="95"/>
      <c r="U30" s="95"/>
      <c r="V30" s="95"/>
      <c r="W30" s="95"/>
      <c r="X30" s="95"/>
      <c r="Y30" s="95"/>
      <c r="Z30" s="95"/>
      <c r="AA30" s="95"/>
      <c r="AB30" s="95"/>
      <c r="AC30" s="94"/>
      <c r="AD30" s="96"/>
      <c r="AE30" s="92"/>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93"/>
      <c r="AY30" s="92"/>
      <c r="AZ30" s="92"/>
      <c r="BA30" s="92"/>
      <c r="BB30" s="94"/>
      <c r="BC30" s="20"/>
      <c r="BD30" s="20"/>
      <c r="BE30" s="20"/>
      <c r="BF30" s="20"/>
      <c r="BG30" s="20"/>
      <c r="BH30" s="20"/>
      <c r="BI30" s="20"/>
    </row>
    <row r="31" spans="1:72" ht="49.9" hidden="1" customHeight="1" thickBot="1" x14ac:dyDescent="0.25">
      <c r="A31" s="92"/>
      <c r="B31" s="92"/>
      <c r="C31" s="94" t="s">
        <v>61</v>
      </c>
      <c r="D31" s="94"/>
      <c r="E31" s="94"/>
      <c r="F31" s="94"/>
      <c r="G31" s="94"/>
      <c r="H31" s="92"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94" t="str">
        <f t="shared" ref="I31" si="52">+IF(H31="MUY BAJA","20%",IF(H31="BAJA","40%",IF(H31="MEDIA","60%",IF(H31="ALTA","80%",IF(H31="MUY ALTA","100%","ERROR")))))</f>
        <v>ERROR</v>
      </c>
      <c r="J31" s="95"/>
      <c r="K31" s="95"/>
      <c r="L31" s="95"/>
      <c r="M31" s="95"/>
      <c r="N31" s="95"/>
      <c r="O31" s="95"/>
      <c r="P31" s="95"/>
      <c r="Q31" s="95"/>
      <c r="R31" s="95"/>
      <c r="S31" s="95"/>
      <c r="T31" s="95"/>
      <c r="U31" s="95"/>
      <c r="V31" s="95"/>
      <c r="W31" s="95"/>
      <c r="X31" s="95"/>
      <c r="Y31" s="95"/>
      <c r="Z31" s="95"/>
      <c r="AA31" s="95"/>
      <c r="AB31" s="95"/>
      <c r="AC31" s="94">
        <f t="shared" ref="AC31" si="53">COUNTIF(J31:AB33,"SI")</f>
        <v>0</v>
      </c>
      <c r="AD31" s="96" t="str">
        <f t="shared" si="13"/>
        <v/>
      </c>
      <c r="AE31" s="92"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93">
        <f t="shared" ref="AX31" si="55">AVERAGE(AV31:AV33)</f>
        <v>0</v>
      </c>
      <c r="AY31" s="92" t="str">
        <f t="shared" ref="AY31" si="56">IF(AX31&gt;95,"FUERTE",IF(AND(AX31&lt;95.01,AX31&gt;85.02),"MODERADO",IF(AND(AX31&lt;85.01,AX31&gt;1),"DEBIL","0")))</f>
        <v>0</v>
      </c>
      <c r="AZ31" s="92"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96" t="str">
        <f t="shared" ref="BA31" si="58">AD31</f>
        <v/>
      </c>
      <c r="BB31" s="99"/>
      <c r="BC31" s="20"/>
      <c r="BD31" s="20"/>
      <c r="BE31" s="20"/>
      <c r="BF31" s="20"/>
      <c r="BG31" s="20"/>
      <c r="BH31" s="20"/>
      <c r="BI31" s="20"/>
    </row>
    <row r="32" spans="1:72" ht="49.9" hidden="1" customHeight="1" thickBot="1" x14ac:dyDescent="0.25">
      <c r="A32" s="92"/>
      <c r="B32" s="92"/>
      <c r="C32" s="94"/>
      <c r="D32" s="94"/>
      <c r="E32" s="94"/>
      <c r="F32" s="94"/>
      <c r="G32" s="94"/>
      <c r="H32" s="92"/>
      <c r="I32" s="94"/>
      <c r="J32" s="95"/>
      <c r="K32" s="95"/>
      <c r="L32" s="95"/>
      <c r="M32" s="95"/>
      <c r="N32" s="95"/>
      <c r="O32" s="95"/>
      <c r="P32" s="95"/>
      <c r="Q32" s="95"/>
      <c r="R32" s="95"/>
      <c r="S32" s="95"/>
      <c r="T32" s="95"/>
      <c r="U32" s="95"/>
      <c r="V32" s="95"/>
      <c r="W32" s="95"/>
      <c r="X32" s="95"/>
      <c r="Y32" s="95"/>
      <c r="Z32" s="95"/>
      <c r="AA32" s="95"/>
      <c r="AB32" s="95"/>
      <c r="AC32" s="94"/>
      <c r="AD32" s="96"/>
      <c r="AE32" s="92"/>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93"/>
      <c r="AY32" s="92"/>
      <c r="AZ32" s="92"/>
      <c r="BA32" s="92"/>
      <c r="BB32" s="94"/>
      <c r="BC32" s="20"/>
      <c r="BD32" s="20"/>
      <c r="BE32" s="20"/>
      <c r="BF32" s="20"/>
      <c r="BG32" s="20"/>
      <c r="BH32" s="20"/>
      <c r="BI32" s="20"/>
    </row>
    <row r="33" spans="1:61" ht="49.9" hidden="1" customHeight="1" thickBot="1" x14ac:dyDescent="0.25">
      <c r="A33" s="92"/>
      <c r="B33" s="92"/>
      <c r="C33" s="94"/>
      <c r="D33" s="94"/>
      <c r="E33" s="94"/>
      <c r="F33" s="94"/>
      <c r="G33" s="94"/>
      <c r="H33" s="92"/>
      <c r="I33" s="94"/>
      <c r="J33" s="95"/>
      <c r="K33" s="95"/>
      <c r="L33" s="95"/>
      <c r="M33" s="95"/>
      <c r="N33" s="95"/>
      <c r="O33" s="95"/>
      <c r="P33" s="95"/>
      <c r="Q33" s="95"/>
      <c r="R33" s="95"/>
      <c r="S33" s="95"/>
      <c r="T33" s="95"/>
      <c r="U33" s="95"/>
      <c r="V33" s="95"/>
      <c r="W33" s="95"/>
      <c r="X33" s="95"/>
      <c r="Y33" s="95"/>
      <c r="Z33" s="95"/>
      <c r="AA33" s="95"/>
      <c r="AB33" s="95"/>
      <c r="AC33" s="94"/>
      <c r="AD33" s="96"/>
      <c r="AE33" s="92"/>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93"/>
      <c r="AY33" s="92"/>
      <c r="AZ33" s="92"/>
      <c r="BA33" s="92"/>
      <c r="BB33" s="94"/>
      <c r="BC33" s="20"/>
      <c r="BD33" s="20"/>
      <c r="BE33" s="20"/>
      <c r="BF33" s="20"/>
      <c r="BG33" s="20"/>
      <c r="BH33" s="20"/>
      <c r="BI33" s="20"/>
    </row>
    <row r="34" spans="1:61" ht="49.9" hidden="1" customHeight="1" thickBot="1" x14ac:dyDescent="0.25">
      <c r="A34" s="92"/>
      <c r="B34" s="92"/>
      <c r="C34" s="94" t="s">
        <v>62</v>
      </c>
      <c r="D34" s="94"/>
      <c r="E34" s="94"/>
      <c r="F34" s="94"/>
      <c r="G34" s="94"/>
      <c r="H34" s="92"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0">+IF(H34="MUY BAJA","20%",IF(H34="BAJA","40%",IF(H34="MEDIA","60%",IF(H34="ALTA","80%",IF(H34="MUY ALTA","100%","ERROR")))))</f>
        <v>ERROR</v>
      </c>
      <c r="J34" s="95"/>
      <c r="K34" s="95"/>
      <c r="L34" s="95"/>
      <c r="M34" s="95"/>
      <c r="N34" s="95"/>
      <c r="O34" s="95"/>
      <c r="P34" s="95"/>
      <c r="Q34" s="95"/>
      <c r="R34" s="95"/>
      <c r="S34" s="95"/>
      <c r="T34" s="95"/>
      <c r="U34" s="95"/>
      <c r="V34" s="95"/>
      <c r="W34" s="95"/>
      <c r="X34" s="95"/>
      <c r="Y34" s="95"/>
      <c r="Z34" s="95"/>
      <c r="AA34" s="95"/>
      <c r="AB34" s="95"/>
      <c r="AC34" s="94">
        <f t="shared" ref="AC34" si="61">COUNTIF(J34:AB36,"SI")</f>
        <v>0</v>
      </c>
      <c r="AD34" s="96" t="str">
        <f t="shared" si="13"/>
        <v/>
      </c>
      <c r="AE34" s="92"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93">
        <f t="shared" ref="AX34" si="63">AVERAGE(AV34:AV36)</f>
        <v>0</v>
      </c>
      <c r="AY34" s="92" t="str">
        <f t="shared" ref="AY34" si="64">IF(AX34&gt;95,"FUERTE",IF(AND(AX34&lt;95.01,AX34&gt;85.02),"MODERADO",IF(AND(AX34&lt;85.01,AX34&gt;1),"DEBIL","0")))</f>
        <v>0</v>
      </c>
      <c r="AZ34" s="92"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96" t="str">
        <f t="shared" ref="BA34" si="66">AD34</f>
        <v/>
      </c>
      <c r="BB34" s="99"/>
      <c r="BC34" s="20"/>
      <c r="BD34" s="20"/>
      <c r="BE34" s="20"/>
      <c r="BF34" s="20"/>
      <c r="BG34" s="20"/>
      <c r="BH34" s="20"/>
      <c r="BI34" s="20"/>
    </row>
    <row r="35" spans="1:61" ht="49.9" hidden="1" customHeight="1" thickBot="1" x14ac:dyDescent="0.25">
      <c r="A35" s="92"/>
      <c r="B35" s="92"/>
      <c r="C35" s="94"/>
      <c r="D35" s="94"/>
      <c r="E35" s="94"/>
      <c r="F35" s="94"/>
      <c r="G35" s="94"/>
      <c r="H35" s="92"/>
      <c r="I35" s="94"/>
      <c r="J35" s="95"/>
      <c r="K35" s="95"/>
      <c r="L35" s="95"/>
      <c r="M35" s="95"/>
      <c r="N35" s="95"/>
      <c r="O35" s="95"/>
      <c r="P35" s="95"/>
      <c r="Q35" s="95"/>
      <c r="R35" s="95"/>
      <c r="S35" s="95"/>
      <c r="T35" s="95"/>
      <c r="U35" s="95"/>
      <c r="V35" s="95"/>
      <c r="W35" s="95"/>
      <c r="X35" s="95"/>
      <c r="Y35" s="95"/>
      <c r="Z35" s="95"/>
      <c r="AA35" s="95"/>
      <c r="AB35" s="95"/>
      <c r="AC35" s="94"/>
      <c r="AD35" s="96"/>
      <c r="AE35" s="92"/>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93"/>
      <c r="AY35" s="92"/>
      <c r="AZ35" s="92"/>
      <c r="BA35" s="92"/>
      <c r="BB35" s="94"/>
      <c r="BC35" s="20"/>
      <c r="BD35" s="20"/>
      <c r="BE35" s="20"/>
      <c r="BF35" s="20"/>
      <c r="BG35" s="20"/>
      <c r="BH35" s="20"/>
      <c r="BI35" s="20"/>
    </row>
    <row r="36" spans="1:61" ht="49.9" hidden="1" customHeight="1" thickBot="1" x14ac:dyDescent="0.25">
      <c r="A36" s="92"/>
      <c r="B36" s="92"/>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93"/>
      <c r="AY36" s="92"/>
      <c r="AZ36" s="92"/>
      <c r="BA36" s="92"/>
      <c r="BB36" s="94"/>
      <c r="BC36" s="20"/>
      <c r="BD36" s="20"/>
      <c r="BE36" s="20"/>
      <c r="BF36" s="20"/>
      <c r="BG36" s="20"/>
      <c r="BH36" s="20"/>
      <c r="BI36" s="20"/>
    </row>
    <row r="37" spans="1:61" ht="49.9" hidden="1" customHeight="1" thickBot="1" x14ac:dyDescent="0.25">
      <c r="A37" s="92"/>
      <c r="B37" s="92"/>
      <c r="C37" s="94" t="s">
        <v>63</v>
      </c>
      <c r="D37" s="94"/>
      <c r="E37" s="94"/>
      <c r="F37" s="94"/>
      <c r="G37" s="94"/>
      <c r="H37" s="92"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68">+IF(H37="MUY BAJA","20%",IF(H37="BAJA","40%",IF(H37="MEDIA","60%",IF(H37="ALTA","80%",IF(H37="MUY ALTA","100%","ERROR")))))</f>
        <v>ERROR</v>
      </c>
      <c r="J37" s="95"/>
      <c r="K37" s="95"/>
      <c r="L37" s="95"/>
      <c r="M37" s="95"/>
      <c r="N37" s="95"/>
      <c r="O37" s="95"/>
      <c r="P37" s="95"/>
      <c r="Q37" s="95"/>
      <c r="R37" s="95"/>
      <c r="S37" s="95"/>
      <c r="T37" s="95"/>
      <c r="U37" s="95"/>
      <c r="V37" s="95"/>
      <c r="W37" s="95"/>
      <c r="X37" s="95"/>
      <c r="Y37" s="95"/>
      <c r="Z37" s="95"/>
      <c r="AA37" s="95"/>
      <c r="AB37" s="95"/>
      <c r="AC37" s="94">
        <f t="shared" ref="AC37" si="69">COUNTIF(J37:AB39,"SI")</f>
        <v>0</v>
      </c>
      <c r="AD37" s="96" t="str">
        <f t="shared" si="13"/>
        <v/>
      </c>
      <c r="AE37" s="92"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93">
        <f t="shared" ref="AX37" si="71">AVERAGE(AV37:AV39)</f>
        <v>0</v>
      </c>
      <c r="AY37" s="92" t="str">
        <f t="shared" ref="AY37" si="72">IF(AX37&gt;95,"FUERTE",IF(AND(AX37&lt;95.01,AX37&gt;85.02),"MODERADO",IF(AND(AX37&lt;85.01,AX37&gt;1),"DEBIL","0")))</f>
        <v>0</v>
      </c>
      <c r="AZ37" s="92"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96" t="str">
        <f t="shared" ref="BA37" si="74">AD37</f>
        <v/>
      </c>
      <c r="BB37" s="99"/>
      <c r="BC37" s="20"/>
      <c r="BD37" s="20"/>
      <c r="BE37" s="20"/>
      <c r="BF37" s="20"/>
      <c r="BG37" s="20"/>
      <c r="BH37" s="20"/>
      <c r="BI37" s="20"/>
    </row>
    <row r="38" spans="1:61" ht="49.9" hidden="1" customHeight="1" thickBot="1" x14ac:dyDescent="0.25">
      <c r="A38" s="92"/>
      <c r="B38" s="92"/>
      <c r="C38" s="94"/>
      <c r="D38" s="94"/>
      <c r="E38" s="94"/>
      <c r="F38" s="94"/>
      <c r="G38" s="94"/>
      <c r="H38" s="92"/>
      <c r="I38" s="94"/>
      <c r="J38" s="95"/>
      <c r="K38" s="95"/>
      <c r="L38" s="95"/>
      <c r="M38" s="95"/>
      <c r="N38" s="95"/>
      <c r="O38" s="95"/>
      <c r="P38" s="95"/>
      <c r="Q38" s="95"/>
      <c r="R38" s="95"/>
      <c r="S38" s="95"/>
      <c r="T38" s="95"/>
      <c r="U38" s="95"/>
      <c r="V38" s="95"/>
      <c r="W38" s="95"/>
      <c r="X38" s="95"/>
      <c r="Y38" s="95"/>
      <c r="Z38" s="95"/>
      <c r="AA38" s="95"/>
      <c r="AB38" s="95"/>
      <c r="AC38" s="94"/>
      <c r="AD38" s="96"/>
      <c r="AE38" s="92"/>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93"/>
      <c r="AY38" s="92"/>
      <c r="AZ38" s="92"/>
      <c r="BA38" s="92"/>
      <c r="BB38" s="94"/>
      <c r="BC38" s="20"/>
      <c r="BD38" s="20"/>
      <c r="BE38" s="20"/>
      <c r="BF38" s="20"/>
      <c r="BG38" s="20"/>
      <c r="BH38" s="20"/>
      <c r="BI38" s="20"/>
    </row>
    <row r="39" spans="1:61" ht="49.9" hidden="1" customHeight="1" thickBot="1" x14ac:dyDescent="0.25">
      <c r="A39" s="92"/>
      <c r="B39" s="92"/>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93"/>
      <c r="AY39" s="92"/>
      <c r="AZ39" s="92"/>
      <c r="BA39" s="92"/>
      <c r="BB39" s="94"/>
      <c r="BC39" s="20"/>
      <c r="BD39" s="20"/>
      <c r="BE39" s="20"/>
      <c r="BF39" s="20"/>
      <c r="BG39" s="20"/>
      <c r="BH39" s="20"/>
      <c r="BI39" s="20"/>
    </row>
    <row r="40" spans="1:61" ht="49.9" hidden="1" customHeight="1" thickBot="1" x14ac:dyDescent="0.25">
      <c r="A40" s="92"/>
      <c r="B40" s="92"/>
      <c r="C40" s="94" t="s">
        <v>64</v>
      </c>
      <c r="D40" s="94"/>
      <c r="E40" s="94"/>
      <c r="F40" s="94"/>
      <c r="G40" s="94"/>
      <c r="H40" s="92"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76">+IF(H40="MUY BAJA","20%",IF(H40="BAJA","40%",IF(H40="MEDIA","60%",IF(H40="ALTA","80%",IF(H40="MUY ALTA","100%","ERROR")))))</f>
        <v>ERROR</v>
      </c>
      <c r="J40" s="95"/>
      <c r="K40" s="95"/>
      <c r="L40" s="95"/>
      <c r="M40" s="95"/>
      <c r="N40" s="95"/>
      <c r="O40" s="95"/>
      <c r="P40" s="95"/>
      <c r="Q40" s="95"/>
      <c r="R40" s="95"/>
      <c r="S40" s="95"/>
      <c r="T40" s="95"/>
      <c r="U40" s="95"/>
      <c r="V40" s="95"/>
      <c r="W40" s="95"/>
      <c r="X40" s="95"/>
      <c r="Y40" s="95"/>
      <c r="Z40" s="95"/>
      <c r="AA40" s="95"/>
      <c r="AB40" s="95"/>
      <c r="AC40" s="94">
        <f t="shared" ref="AC40" si="77">COUNTIF(J40:AB42,"SI")</f>
        <v>0</v>
      </c>
      <c r="AD40" s="96" t="str">
        <f t="shared" si="13"/>
        <v/>
      </c>
      <c r="AE40" s="92"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93">
        <f t="shared" ref="AX40" si="79">AVERAGE(AV40:AV42)</f>
        <v>0</v>
      </c>
      <c r="AY40" s="92" t="str">
        <f t="shared" ref="AY40" si="80">IF(AX40&gt;95,"FUERTE",IF(AND(AX40&lt;95.01,AX40&gt;85.02),"MODERADO",IF(AND(AX40&lt;85.01,AX40&gt;1),"DEBIL","0")))</f>
        <v>0</v>
      </c>
      <c r="AZ40" s="92"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96" t="str">
        <f t="shared" ref="BA40" si="82">AD40</f>
        <v/>
      </c>
      <c r="BB40" s="99"/>
      <c r="BC40" s="20"/>
      <c r="BD40" s="20"/>
      <c r="BE40" s="20"/>
      <c r="BF40" s="20"/>
      <c r="BG40" s="20"/>
      <c r="BH40" s="20"/>
      <c r="BI40" s="20"/>
    </row>
    <row r="41" spans="1:61" ht="49.9" hidden="1" customHeight="1" thickBot="1" x14ac:dyDescent="0.25">
      <c r="A41" s="92"/>
      <c r="B41" s="92"/>
      <c r="C41" s="94"/>
      <c r="D41" s="94"/>
      <c r="E41" s="94"/>
      <c r="F41" s="94"/>
      <c r="G41" s="94"/>
      <c r="H41" s="92"/>
      <c r="I41" s="94"/>
      <c r="J41" s="95"/>
      <c r="K41" s="95"/>
      <c r="L41" s="95"/>
      <c r="M41" s="95"/>
      <c r="N41" s="95"/>
      <c r="O41" s="95"/>
      <c r="P41" s="95"/>
      <c r="Q41" s="95"/>
      <c r="R41" s="95"/>
      <c r="S41" s="95"/>
      <c r="T41" s="95"/>
      <c r="U41" s="95"/>
      <c r="V41" s="95"/>
      <c r="W41" s="95"/>
      <c r="X41" s="95"/>
      <c r="Y41" s="95"/>
      <c r="Z41" s="95"/>
      <c r="AA41" s="95"/>
      <c r="AB41" s="95"/>
      <c r="AC41" s="94"/>
      <c r="AD41" s="96"/>
      <c r="AE41" s="92"/>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93"/>
      <c r="AY41" s="92"/>
      <c r="AZ41" s="92"/>
      <c r="BA41" s="92"/>
      <c r="BB41" s="94"/>
      <c r="BC41" s="20"/>
      <c r="BD41" s="20"/>
      <c r="BE41" s="20"/>
      <c r="BF41" s="20"/>
      <c r="BG41" s="20"/>
      <c r="BH41" s="20"/>
      <c r="BI41" s="20"/>
    </row>
    <row r="42" spans="1:61" ht="49.9" hidden="1" customHeight="1" thickBot="1" x14ac:dyDescent="0.25">
      <c r="A42" s="92"/>
      <c r="B42" s="92"/>
      <c r="C42" s="94"/>
      <c r="D42" s="94"/>
      <c r="E42" s="94"/>
      <c r="F42" s="94"/>
      <c r="G42" s="94"/>
      <c r="H42" s="92"/>
      <c r="I42" s="94"/>
      <c r="J42" s="95"/>
      <c r="K42" s="95"/>
      <c r="L42" s="95"/>
      <c r="M42" s="95"/>
      <c r="N42" s="95"/>
      <c r="O42" s="95"/>
      <c r="P42" s="95"/>
      <c r="Q42" s="95"/>
      <c r="R42" s="95"/>
      <c r="S42" s="95"/>
      <c r="T42" s="95"/>
      <c r="U42" s="95"/>
      <c r="V42" s="95"/>
      <c r="W42" s="95"/>
      <c r="X42" s="95"/>
      <c r="Y42" s="95"/>
      <c r="Z42" s="95"/>
      <c r="AA42" s="95"/>
      <c r="AB42" s="95"/>
      <c r="AC42" s="94"/>
      <c r="AD42" s="96"/>
      <c r="AE42" s="92"/>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93"/>
      <c r="AY42" s="92"/>
      <c r="AZ42" s="92"/>
      <c r="BA42" s="92"/>
      <c r="BB42" s="94"/>
      <c r="BC42" s="20"/>
      <c r="BD42" s="20"/>
      <c r="BE42" s="20"/>
      <c r="BF42" s="20"/>
      <c r="BG42" s="20"/>
      <c r="BH42" s="20"/>
      <c r="BI42" s="20"/>
    </row>
  </sheetData>
  <sheetProtection formatCells="0" formatRows="0"/>
  <dataConsolidate/>
  <mergeCells count="368">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Q16:Q18"/>
    <mergeCell ref="R16:R18"/>
    <mergeCell ref="S16:S18"/>
    <mergeCell ref="T16:T18"/>
    <mergeCell ref="I16:I18"/>
    <mergeCell ref="J16:J18"/>
    <mergeCell ref="K16:K18"/>
    <mergeCell ref="L16:L18"/>
    <mergeCell ref="M16:M18"/>
    <mergeCell ref="N16:N18"/>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5:Q27"/>
    <mergeCell ref="R25:R27"/>
    <mergeCell ref="S25:S27"/>
    <mergeCell ref="T25:T27"/>
    <mergeCell ref="I25:I27"/>
    <mergeCell ref="J25:J27"/>
    <mergeCell ref="K25:K27"/>
    <mergeCell ref="L25:L27"/>
    <mergeCell ref="M25:M27"/>
    <mergeCell ref="N25:N27"/>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8:Q30"/>
    <mergeCell ref="R28:R30"/>
    <mergeCell ref="S28:S30"/>
    <mergeCell ref="T28:T30"/>
    <mergeCell ref="I28:I30"/>
    <mergeCell ref="J28:J30"/>
    <mergeCell ref="K28:K30"/>
    <mergeCell ref="L28:L30"/>
    <mergeCell ref="M28:M30"/>
    <mergeCell ref="N28:N30"/>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4:Q36"/>
    <mergeCell ref="R34:R36"/>
    <mergeCell ref="S34:S36"/>
    <mergeCell ref="T34:T36"/>
    <mergeCell ref="I34:I36"/>
    <mergeCell ref="J34:J36"/>
    <mergeCell ref="K34:K36"/>
    <mergeCell ref="L34:L36"/>
    <mergeCell ref="M34:M36"/>
    <mergeCell ref="N34:N36"/>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U40:U42"/>
    <mergeCell ref="V40:V42"/>
    <mergeCell ref="W40:W42"/>
    <mergeCell ref="X40:X42"/>
    <mergeCell ref="A8:B8"/>
    <mergeCell ref="A9:B9"/>
    <mergeCell ref="C8:BH8"/>
    <mergeCell ref="C9:BH9"/>
    <mergeCell ref="Y40:Y42"/>
    <mergeCell ref="Z40:Z42"/>
    <mergeCell ref="O40:O42"/>
    <mergeCell ref="P40:P42"/>
    <mergeCell ref="BB37:BB39"/>
    <mergeCell ref="AD37:AD39"/>
    <mergeCell ref="AE37:AE39"/>
    <mergeCell ref="AX37:AX39"/>
    <mergeCell ref="AY37:AY39"/>
    <mergeCell ref="AZ37:AZ39"/>
    <mergeCell ref="BA37:BA39"/>
    <mergeCell ref="T37:T39"/>
    <mergeCell ref="Q40:Q42"/>
    <mergeCell ref="R40:R42"/>
    <mergeCell ref="S40:S42"/>
    <mergeCell ref="T40:T42"/>
    <mergeCell ref="AY40:AY42"/>
    <mergeCell ref="AZ40:AZ42"/>
    <mergeCell ref="BA40:BA42"/>
    <mergeCell ref="BB40:BB42"/>
    <mergeCell ref="AE40:AE42"/>
    <mergeCell ref="AX40:AX42"/>
    <mergeCell ref="I40:I42"/>
    <mergeCell ref="J40:J42"/>
    <mergeCell ref="K40:K42"/>
    <mergeCell ref="L40:L42"/>
    <mergeCell ref="M40:M42"/>
    <mergeCell ref="N40:N42"/>
    <mergeCell ref="I37:I39"/>
    <mergeCell ref="J37:J39"/>
    <mergeCell ref="K37:K39"/>
    <mergeCell ref="L37:L39"/>
    <mergeCell ref="M37:M39"/>
    <mergeCell ref="N37:N39"/>
    <mergeCell ref="AA40:AA42"/>
    <mergeCell ref="AB40:AB42"/>
    <mergeCell ref="AC40:AC42"/>
    <mergeCell ref="AD40:AD42"/>
  </mergeCells>
  <conditionalFormatting sqref="G13:H13 G16:H16 G19:H19 G22:H22 G25:H25 G28:H28 G31:H31 G34:H34 G37:H37 G40:H40">
    <cfRule type="containsText" dxfId="559" priority="26" operator="containsText" text="RARA VEZ">
      <formula>NOT(ISERROR(SEARCH("RARA VEZ",G13)))</formula>
    </cfRule>
    <cfRule type="containsText" dxfId="558" priority="27" operator="containsText" text="IMPROBABLE">
      <formula>NOT(ISERROR(SEARCH("IMPROBABLE",G13)))</formula>
    </cfRule>
    <cfRule type="containsText" dxfId="557" priority="28" operator="containsText" text="POSIBLE">
      <formula>NOT(ISERROR(SEARCH("POSIBLE",G13)))</formula>
    </cfRule>
    <cfRule type="containsText" dxfId="556" priority="29" operator="containsText" text="PROBABLE">
      <formula>NOT(ISERROR(SEARCH("PROBABLE",G13)))</formula>
    </cfRule>
    <cfRule type="containsText" dxfId="555" priority="30" operator="containsText" text="CASI SEGURO">
      <formula>NOT(ISERROR(SEARCH("CASI SEGURO",G13)))</formula>
    </cfRule>
  </conditionalFormatting>
  <conditionalFormatting sqref="AE13 AE16 AE19 AE22 AE25 AE28 AE31 AE34 AE37 AE40">
    <cfRule type="containsText" dxfId="554" priority="22" operator="containsText" text="EXTREMO">
      <formula>NOT(ISERROR(SEARCH("EXTREMO",AE13)))</formula>
    </cfRule>
    <cfRule type="containsText" dxfId="553" priority="23" operator="containsText" text="ALTO">
      <formula>NOT(ISERROR(SEARCH("ALTO",AE13)))</formula>
    </cfRule>
    <cfRule type="containsText" dxfId="552" priority="24" operator="containsText" text="MODERADO">
      <formula>NOT(ISERROR(SEARCH("MODERADO",AE13)))</formula>
    </cfRule>
    <cfRule type="containsText" dxfId="551" priority="25" operator="containsText" text="BAJO">
      <formula>NOT(ISERROR(SEARCH("BAJO",AE13)))</formula>
    </cfRule>
  </conditionalFormatting>
  <conditionalFormatting sqref="BG13 BH13:BI42">
    <cfRule type="expression" dxfId="550" priority="21">
      <formula>#REF!="DILIGENCIE EL PLAN DE ACCIÓN"</formula>
    </cfRule>
  </conditionalFormatting>
  <conditionalFormatting sqref="BC16:BG18">
    <cfRule type="expression" dxfId="549" priority="20">
      <formula>#REF!="DILIGENCIE EL PLAN DE ACCIÓN"</formula>
    </cfRule>
  </conditionalFormatting>
  <conditionalFormatting sqref="BC19:BG21">
    <cfRule type="expression" dxfId="548" priority="19">
      <formula>#REF!="DILIGENCIE EL PLAN DE ACCIÓN"</formula>
    </cfRule>
  </conditionalFormatting>
  <conditionalFormatting sqref="BC22:BG24">
    <cfRule type="expression" dxfId="547" priority="18">
      <formula>#REF!="DILIGENCIE EL PLAN DE ACCIÓN"</formula>
    </cfRule>
  </conditionalFormatting>
  <conditionalFormatting sqref="BC25:BG27">
    <cfRule type="expression" dxfId="546" priority="17">
      <formula>#REF!="DILIGENCIE EL PLAN DE ACCIÓN"</formula>
    </cfRule>
  </conditionalFormatting>
  <conditionalFormatting sqref="BC28:BG30">
    <cfRule type="expression" dxfId="545" priority="16">
      <formula>#REF!="DILIGENCIE EL PLAN DE ACCIÓN"</formula>
    </cfRule>
  </conditionalFormatting>
  <conditionalFormatting sqref="BC31:BG33">
    <cfRule type="expression" dxfId="544" priority="15">
      <formula>#REF!="DILIGENCIE EL PLAN DE ACCIÓN"</formula>
    </cfRule>
  </conditionalFormatting>
  <conditionalFormatting sqref="BC34:BG36">
    <cfRule type="expression" dxfId="543" priority="14">
      <formula>#REF!="DILIGENCIE EL PLAN DE ACCIÓN"</formula>
    </cfRule>
  </conditionalFormatting>
  <conditionalFormatting sqref="BC37:BG39">
    <cfRule type="expression" dxfId="542" priority="13">
      <formula>#REF!="DILIGENCIE EL PLAN DE ACCIÓN"</formula>
    </cfRule>
  </conditionalFormatting>
  <conditionalFormatting sqref="BC40:BG42">
    <cfRule type="expression" dxfId="541" priority="12">
      <formula>#REF!="DILIGENCIE EL PLAN DE ACCIÓN"</formula>
    </cfRule>
  </conditionalFormatting>
  <conditionalFormatting sqref="AD13:AD42">
    <cfRule type="containsText" dxfId="540" priority="31" operator="containsText" text="CATASTRÓFICO">
      <formula>NOT(ISERROR(SEARCH("CATASTRÓFICO",AD13)))</formula>
    </cfRule>
    <cfRule type="containsText" dxfId="539" priority="32" operator="containsText" text="MAYOR">
      <formula>NOT(ISERROR(SEARCH("MAYOR",AD13)))</formula>
    </cfRule>
    <cfRule type="containsText" dxfId="538" priority="33" operator="containsText" text="MODERADO">
      <formula>NOT(ISERROR(SEARCH("MODERADO",AD13)))</formula>
    </cfRule>
  </conditionalFormatting>
  <conditionalFormatting sqref="AZ13:AZ42">
    <cfRule type="containsText" dxfId="537" priority="7" operator="containsText" text="CASI SEGURO">
      <formula>NOT(ISERROR(SEARCH("CASI SEGURO",AZ13)))</formula>
    </cfRule>
    <cfRule type="containsText" dxfId="536" priority="8" operator="containsText" text="PROBABLE">
      <formula>NOT(ISERROR(SEARCH("PROBABLE",AZ13)))</formula>
    </cfRule>
    <cfRule type="containsText" dxfId="535" priority="9" operator="containsText" text="POSIBLE">
      <formula>NOT(ISERROR(SEARCH("POSIBLE",AZ13)))</formula>
    </cfRule>
    <cfRule type="containsText" dxfId="534" priority="10" operator="containsText" text="IMPROBABLE">
      <formula>NOT(ISERROR(SEARCH("IMPROBABLE",AZ13)))</formula>
    </cfRule>
    <cfRule type="containsText" dxfId="533" priority="11" operator="containsText" text="RARA VEZ">
      <formula>NOT(ISERROR(SEARCH("RARA VEZ",AZ13)))</formula>
    </cfRule>
  </conditionalFormatting>
  <conditionalFormatting sqref="BA13:BA42">
    <cfRule type="containsText" dxfId="532" priority="4" operator="containsText" text="MODERADO">
      <formula>NOT(ISERROR(SEARCH("MODERADO",BA13)))</formula>
    </cfRule>
    <cfRule type="containsText" dxfId="531" priority="5" operator="containsText" text="MAYOR">
      <formula>NOT(ISERROR(SEARCH("MAYOR",BA13)))</formula>
    </cfRule>
    <cfRule type="containsText" dxfId="530" priority="6" operator="containsText" text="CATASTRÓFICO">
      <formula>NOT(ISERROR(SEARCH("CATASTRÓFICO",BA13)))</formula>
    </cfRule>
  </conditionalFormatting>
  <conditionalFormatting sqref="BC13:BF15">
    <cfRule type="expression" dxfId="529" priority="3">
      <formula>#REF!="DILIGENCIE EL PLAN DE ACCIÓN"</formula>
    </cfRule>
  </conditionalFormatting>
  <conditionalFormatting sqref="BG15">
    <cfRule type="expression" dxfId="528" priority="2">
      <formula>#REF!="DILIGENCIE EL PLAN DE ACCIÓN"</formula>
    </cfRule>
  </conditionalFormatting>
  <conditionalFormatting sqref="BG14">
    <cfRule type="expression" dxfId="527"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'Formulas Corrupción'!$AC$7:$AC$9</xm:f>
          </x14:formula1>
          <xm:sqref>BH13:BH42</xm:sqref>
        </x14:dataValidation>
        <x14:dataValidation type="list" allowBlank="1" showInputMessage="1" showErrorMessage="1" xr:uid="{00000000-0002-0000-0000-000001000000}">
          <x14:formula1>
            <xm:f>'Formulas Corrupción'!$E$7:$E$11</xm:f>
          </x14:formula1>
          <xm:sqref>G13:G42</xm:sqref>
        </x14:dataValidation>
        <x14:dataValidation type="list" allowBlank="1" showInputMessage="1" showErrorMessage="1" xr:uid="{00000000-0002-0000-0000-000002000000}">
          <x14:formula1>
            <xm:f>'Formulas Corrupción'!$P$7:$P$8</xm:f>
          </x14:formula1>
          <xm:sqref>J13:AB42</xm:sqref>
        </x14:dataValidation>
        <x14:dataValidation type="list" allowBlank="1" showInputMessage="1" showErrorMessage="1" xr:uid="{00000000-0002-0000-0000-000003000000}">
          <x14:formula1>
            <xm:f>'Formulas Corrupción'!$G$7:$G$8</xm:f>
          </x14:formula1>
          <xm:sqref>AH13:AH42</xm:sqref>
        </x14:dataValidation>
        <x14:dataValidation type="list" allowBlank="1" showInputMessage="1" showErrorMessage="1" xr:uid="{00000000-0002-0000-0000-000004000000}">
          <x14:formula1>
            <xm:f>'Formulas Corrupción'!$H$7:$H$8</xm:f>
          </x14:formula1>
          <xm:sqref>AJ13:AJ42</xm:sqref>
        </x14:dataValidation>
        <x14:dataValidation type="list" allowBlank="1" showInputMessage="1" showErrorMessage="1" xr:uid="{00000000-0002-0000-0000-000005000000}">
          <x14:formula1>
            <xm:f>'Formulas Corrupción'!$I$7:$I$8</xm:f>
          </x14:formula1>
          <xm:sqref>AL13:AL42</xm:sqref>
        </x14:dataValidation>
        <x14:dataValidation type="list" allowBlank="1" showInputMessage="1" showErrorMessage="1" xr:uid="{00000000-0002-0000-0000-000006000000}">
          <x14:formula1>
            <xm:f>'Formulas Corrupción'!$J$7:$J$9</xm:f>
          </x14:formula1>
          <xm:sqref>AN13:AN42</xm:sqref>
        </x14:dataValidation>
        <x14:dataValidation type="list" allowBlank="1" showInputMessage="1" showErrorMessage="1" xr:uid="{00000000-0002-0000-0000-000007000000}">
          <x14:formula1>
            <xm:f>'Formulas Corrupción'!$K$7:$K$8</xm:f>
          </x14:formula1>
          <xm:sqref>AP13:AP42</xm:sqref>
        </x14:dataValidation>
        <x14:dataValidation type="list" allowBlank="1" showInputMessage="1" showErrorMessage="1" xr:uid="{00000000-0002-0000-0000-000008000000}">
          <x14:formula1>
            <xm:f>'Formulas Corrupción'!$L$7:$L$8</xm:f>
          </x14:formula1>
          <xm:sqref>AR13:AR42</xm:sqref>
        </x14:dataValidation>
        <x14:dataValidation type="list" allowBlank="1" showInputMessage="1" showErrorMessage="1" xr:uid="{00000000-0002-0000-0000-000009000000}">
          <x14:formula1>
            <xm:f>'Formulas Corrupción'!$M$7:$M$9</xm:f>
          </x14:formula1>
          <xm:sqref>AT13:AT42</xm:sqref>
        </x14:dataValidation>
        <x14:dataValidation type="list" allowBlank="1" showInputMessage="1" showErrorMessage="1" xr:uid="{00000000-0002-0000-0000-00000A000000}">
          <x14:formula1>
            <xm:f>'Formulas Corrupción'!$Q$7:$Q$10</xm:f>
          </x14:formula1>
          <xm:sqref>BB13:BB42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4"/>
  <dimension ref="A1:BT42"/>
  <sheetViews>
    <sheetView view="pageBreakPreview" topLeftCell="AT8" zoomScale="80" zoomScaleNormal="40" zoomScaleSheetLayoutView="80" workbookViewId="0">
      <selection activeCell="BF13" sqref="BF13:BF15"/>
    </sheetView>
  </sheetViews>
  <sheetFormatPr baseColWidth="10" defaultColWidth="11.42578125" defaultRowHeight="12" x14ac:dyDescent="0.25"/>
  <cols>
    <col min="1" max="1" width="20" style="15" bestFit="1" customWidth="1"/>
    <col min="2" max="2" width="20.85546875" style="15" customWidth="1"/>
    <col min="3" max="3" width="6.7109375" style="24" customWidth="1"/>
    <col min="4" max="4" width="20.5703125" style="24"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21.7109375" style="15" customWidth="1"/>
    <col min="56" max="56" width="21.28515625" style="15" customWidth="1"/>
    <col min="57" max="57" width="17.42578125" style="15" customWidth="1"/>
    <col min="58" max="58" width="17.5703125" style="15" customWidth="1"/>
    <col min="59" max="59" width="24.5703125" style="15" customWidth="1"/>
    <col min="60" max="60" width="13.5703125" style="15" customWidth="1"/>
    <col min="61" max="61" width="90.85546875" style="15" customWidth="1"/>
    <col min="62" max="73" width="11.42578125" style="15" customWidth="1"/>
    <col min="74" max="16384" width="11.42578125" style="15"/>
  </cols>
  <sheetData>
    <row r="1" spans="1:61"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61"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61"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61"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61"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61"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61"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61"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61" ht="11.65" customHeight="1" x14ac:dyDescent="0.25">
      <c r="A11" s="102" t="s">
        <v>0</v>
      </c>
      <c r="B11" s="102" t="s">
        <v>1</v>
      </c>
      <c r="C11" s="102" t="s">
        <v>133</v>
      </c>
      <c r="D11" s="103" t="s">
        <v>65</v>
      </c>
      <c r="E11" s="103"/>
      <c r="F11" s="103"/>
      <c r="G11" s="104" t="s">
        <v>16</v>
      </c>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0" t="s">
        <v>167</v>
      </c>
      <c r="AG11" s="100" t="s">
        <v>44</v>
      </c>
      <c r="AH11" s="100" t="s">
        <v>168</v>
      </c>
      <c r="AI11" s="100"/>
      <c r="AJ11" s="100"/>
      <c r="AK11" s="100"/>
      <c r="AL11" s="100"/>
      <c r="AM11" s="100"/>
      <c r="AN11" s="100"/>
      <c r="AO11" s="100"/>
      <c r="AP11" s="100"/>
      <c r="AQ11" s="100"/>
      <c r="AR11" s="100"/>
      <c r="AS11" s="100"/>
      <c r="AT11" s="100"/>
      <c r="AU11" s="100"/>
      <c r="AV11" s="100"/>
      <c r="AW11" s="100"/>
      <c r="AX11" s="100"/>
      <c r="AY11" s="100"/>
      <c r="AZ11" s="100"/>
      <c r="BA11" s="100"/>
      <c r="BB11" s="100"/>
      <c r="BC11" s="101" t="s">
        <v>52</v>
      </c>
      <c r="BD11" s="101"/>
      <c r="BE11" s="101"/>
      <c r="BF11" s="101"/>
      <c r="BG11" s="101"/>
      <c r="BH11" s="101"/>
      <c r="BI11" s="49"/>
    </row>
    <row r="12" spans="1:61" s="18" customFormat="1" ht="87" customHeight="1" x14ac:dyDescent="0.25">
      <c r="A12" s="102"/>
      <c r="B12" s="102"/>
      <c r="C12" s="102"/>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00"/>
      <c r="AG12" s="100"/>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61" ht="84.75" customHeight="1" x14ac:dyDescent="0.25">
      <c r="A13" s="92" t="s">
        <v>126</v>
      </c>
      <c r="B13" s="137" t="s">
        <v>377</v>
      </c>
      <c r="C13" s="94" t="s">
        <v>6</v>
      </c>
      <c r="D13" s="94" t="s">
        <v>378</v>
      </c>
      <c r="E13" s="94" t="s">
        <v>379</v>
      </c>
      <c r="F13" s="94" t="s">
        <v>380</v>
      </c>
      <c r="G13" s="94" t="s">
        <v>219</v>
      </c>
      <c r="H13" s="92" t="str">
        <f>+IF(G13="NO SE HA PRESENTADO EN LOS UNTIMOS 5 AÑOS","RARA VEZ",IF(G13="AL MENOS 1 VEZ EN LOS ULTIMOS 5 AÑOS","IMPROBABLE",IF(G13="AL MENOS 1 VEZ EN LOS ULTIMOS 2 AÑOS","POSIBLE",IF(G13="AL MENOS 1 VEZ EN EL ULTIMO AÑO","PROBABLE",IF(G13="MAS DE 1 VEZ AL AÑO","CASI SEGURO","ERROR")))))</f>
        <v>IMPROBABLE</v>
      </c>
      <c r="I13" s="94" t="str">
        <f>+IF(H13="MUY BAJA","20%",IF(H13="BAJA","40%",IF(H13="MEDIA","60%",IF(H13="ALTA","80%",IF(H13="MUY ALTA","100%","ERROR")))))</f>
        <v>ERROR</v>
      </c>
      <c r="J13" s="95" t="s">
        <v>218</v>
      </c>
      <c r="K13" s="95" t="s">
        <v>218</v>
      </c>
      <c r="L13" s="95" t="s">
        <v>218</v>
      </c>
      <c r="M13" s="95" t="s">
        <v>228</v>
      </c>
      <c r="N13" s="95" t="s">
        <v>218</v>
      </c>
      <c r="O13" s="95" t="s">
        <v>218</v>
      </c>
      <c r="P13" s="95" t="s">
        <v>218</v>
      </c>
      <c r="Q13" s="95" t="s">
        <v>228</v>
      </c>
      <c r="R13" s="95" t="s">
        <v>228</v>
      </c>
      <c r="S13" s="95" t="s">
        <v>218</v>
      </c>
      <c r="T13" s="95" t="s">
        <v>218</v>
      </c>
      <c r="U13" s="95" t="s">
        <v>218</v>
      </c>
      <c r="V13" s="95" t="s">
        <v>218</v>
      </c>
      <c r="W13" s="95" t="s">
        <v>218</v>
      </c>
      <c r="X13" s="95" t="s">
        <v>228</v>
      </c>
      <c r="Y13" s="95" t="s">
        <v>228</v>
      </c>
      <c r="Z13" s="95" t="s">
        <v>218</v>
      </c>
      <c r="AA13" s="95" t="s">
        <v>228</v>
      </c>
      <c r="AB13" s="95" t="s">
        <v>228</v>
      </c>
      <c r="AC13" s="94">
        <f>COUNTIF(J13:AB15,"SI")</f>
        <v>12</v>
      </c>
      <c r="AD13" s="96" t="str">
        <f t="shared" ref="AD13" si="0">+IF(AND(AC13&gt;0,AC13&lt;6),"MODERADO",IF(AC13&gt;=12,"CATASTRÓFICO",IF(AND(AC13&gt;5,AC13&lt;12),"MAYOR","")))</f>
        <v>CATASTRÓFICO</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57" t="s">
        <v>381</v>
      </c>
      <c r="AG13" s="50" t="s">
        <v>382</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93">
        <f>AVERAGE(AV13:AV15)</f>
        <v>100</v>
      </c>
      <c r="AY13" s="92" t="str">
        <f>IF(AX13&gt;95,"FUERTE",IF(AND(AX13&lt;95.01,AX13&gt;85.02),"MODERADO",IF(AND(AX13&lt;85.01,AX13&gt;1),"DEBIL","0")))</f>
        <v>FUERTE</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CATASTRÓFICO</v>
      </c>
      <c r="BB13" s="99" t="s">
        <v>229</v>
      </c>
      <c r="BC13" s="145" t="s">
        <v>385</v>
      </c>
      <c r="BD13" s="145" t="s">
        <v>386</v>
      </c>
      <c r="BE13" s="145" t="s">
        <v>315</v>
      </c>
      <c r="BF13" s="146">
        <v>45047</v>
      </c>
      <c r="BG13" s="172" t="s">
        <v>537</v>
      </c>
      <c r="BH13" s="150" t="s">
        <v>90</v>
      </c>
      <c r="BI13" s="20"/>
    </row>
    <row r="14" spans="1:61" ht="84.75" customHeight="1" x14ac:dyDescent="0.25">
      <c r="A14" s="92"/>
      <c r="B14" s="137"/>
      <c r="C14" s="94"/>
      <c r="D14" s="94"/>
      <c r="E14" s="94"/>
      <c r="F14" s="94"/>
      <c r="G14" s="94"/>
      <c r="H14" s="92"/>
      <c r="I14" s="94"/>
      <c r="J14" s="95"/>
      <c r="K14" s="95"/>
      <c r="L14" s="95"/>
      <c r="M14" s="95"/>
      <c r="N14" s="95"/>
      <c r="O14" s="95"/>
      <c r="P14" s="95"/>
      <c r="Q14" s="95"/>
      <c r="R14" s="95"/>
      <c r="S14" s="95"/>
      <c r="T14" s="95"/>
      <c r="U14" s="95"/>
      <c r="V14" s="95"/>
      <c r="W14" s="95"/>
      <c r="X14" s="95"/>
      <c r="Y14" s="95"/>
      <c r="Z14" s="95"/>
      <c r="AA14" s="95"/>
      <c r="AB14" s="95"/>
      <c r="AC14" s="94"/>
      <c r="AD14" s="96"/>
      <c r="AE14" s="92"/>
      <c r="AF14" s="57" t="s">
        <v>383</v>
      </c>
      <c r="AG14" s="50" t="s">
        <v>382</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93"/>
      <c r="AY14" s="92"/>
      <c r="AZ14" s="92"/>
      <c r="BA14" s="92"/>
      <c r="BB14" s="94"/>
      <c r="BC14" s="145"/>
      <c r="BD14" s="145"/>
      <c r="BE14" s="145"/>
      <c r="BF14" s="224"/>
      <c r="BG14" s="173"/>
      <c r="BH14" s="225"/>
      <c r="BI14" s="20"/>
    </row>
    <row r="15" spans="1:61" ht="84.75" customHeight="1" x14ac:dyDescent="0.25">
      <c r="A15" s="92"/>
      <c r="B15" s="137"/>
      <c r="C15" s="94"/>
      <c r="D15" s="94"/>
      <c r="E15" s="94"/>
      <c r="F15" s="94"/>
      <c r="G15" s="94"/>
      <c r="H15" s="92"/>
      <c r="I15" s="94"/>
      <c r="J15" s="95"/>
      <c r="K15" s="95"/>
      <c r="L15" s="95"/>
      <c r="M15" s="95"/>
      <c r="N15" s="95"/>
      <c r="O15" s="95"/>
      <c r="P15" s="95"/>
      <c r="Q15" s="95"/>
      <c r="R15" s="95"/>
      <c r="S15" s="95"/>
      <c r="T15" s="95"/>
      <c r="U15" s="95"/>
      <c r="V15" s="95"/>
      <c r="W15" s="95"/>
      <c r="X15" s="95"/>
      <c r="Y15" s="95"/>
      <c r="Z15" s="95"/>
      <c r="AA15" s="95"/>
      <c r="AB15" s="95"/>
      <c r="AC15" s="94"/>
      <c r="AD15" s="96"/>
      <c r="AE15" s="92"/>
      <c r="AF15" s="57" t="s">
        <v>384</v>
      </c>
      <c r="AG15" s="50" t="s">
        <v>382</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93"/>
      <c r="AY15" s="92"/>
      <c r="AZ15" s="92"/>
      <c r="BA15" s="92"/>
      <c r="BB15" s="94"/>
      <c r="BC15" s="145"/>
      <c r="BD15" s="145"/>
      <c r="BE15" s="145"/>
      <c r="BF15" s="147"/>
      <c r="BG15" s="174"/>
      <c r="BH15" s="151"/>
      <c r="BI15" s="20"/>
    </row>
    <row r="16" spans="1:61" ht="49.9" hidden="1" customHeight="1" thickBot="1" x14ac:dyDescent="0.3">
      <c r="A16" s="92"/>
      <c r="B16" s="137"/>
      <c r="C16" s="94" t="s">
        <v>56</v>
      </c>
      <c r="D16" s="94"/>
      <c r="E16" s="94"/>
      <c r="F16" s="94"/>
      <c r="G16" s="94"/>
      <c r="H16" s="92"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94" t="str">
        <f t="shared" ref="I16" si="11">+IF(H16="MUY BAJA","20%",IF(H16="BAJA","40%",IF(H16="MEDIA","60%",IF(H16="ALTA","80%",IF(H16="MUY ALTA","100%","ERROR")))))</f>
        <v>ERROR</v>
      </c>
      <c r="J16" s="95"/>
      <c r="K16" s="95"/>
      <c r="L16" s="95"/>
      <c r="M16" s="95"/>
      <c r="N16" s="95"/>
      <c r="O16" s="95"/>
      <c r="P16" s="95"/>
      <c r="Q16" s="95"/>
      <c r="R16" s="95"/>
      <c r="S16" s="95"/>
      <c r="T16" s="95"/>
      <c r="U16" s="95"/>
      <c r="V16" s="95"/>
      <c r="W16" s="95"/>
      <c r="X16" s="95"/>
      <c r="Y16" s="95"/>
      <c r="Z16" s="95"/>
      <c r="AA16" s="95"/>
      <c r="AB16" s="95"/>
      <c r="AC16" s="94">
        <f t="shared" ref="AC16" si="12">COUNTIF(J16:AB18,"SI")</f>
        <v>0</v>
      </c>
      <c r="AD16" s="96" t="str">
        <f t="shared" ref="AD16:AD40" si="13">+IF(AND(AC16&gt;0,AC16&lt;6),"MODERADO",IF(AC16&gt;=12,"CATASTRÓFICO",IF(AND(AC16&gt;5,AC16&lt;12),"MAYOR","")))</f>
        <v/>
      </c>
      <c r="AE16" s="92"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93">
        <f t="shared" ref="AX16" si="15">AVERAGE(AV16:AV18)</f>
        <v>0</v>
      </c>
      <c r="AY16" s="92" t="str">
        <f t="shared" ref="AY16" si="16">IF(AX16&gt;95,"FUERTE",IF(AND(AX16&lt;95.01,AX16&gt;85.02),"MODERADO",IF(AND(AX16&lt;85.01,AX16&gt;1),"DEBIL","0")))</f>
        <v>0</v>
      </c>
      <c r="AZ16" s="92"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96" t="str">
        <f t="shared" ref="BA16" si="18">AD16</f>
        <v/>
      </c>
      <c r="BB16" s="99"/>
      <c r="BC16" s="20"/>
      <c r="BD16" s="20"/>
      <c r="BE16" s="20"/>
      <c r="BF16" s="20"/>
      <c r="BG16" s="20"/>
      <c r="BH16" s="20"/>
      <c r="BI16" s="20"/>
    </row>
    <row r="17" spans="1:72" ht="49.9" hidden="1" customHeight="1" thickBot="1" x14ac:dyDescent="0.3">
      <c r="A17" s="92"/>
      <c r="B17" s="137"/>
      <c r="C17" s="94"/>
      <c r="D17" s="94"/>
      <c r="E17" s="94"/>
      <c r="F17" s="94"/>
      <c r="G17" s="94"/>
      <c r="H17" s="92"/>
      <c r="I17" s="94"/>
      <c r="J17" s="95"/>
      <c r="K17" s="95"/>
      <c r="L17" s="95"/>
      <c r="M17" s="95"/>
      <c r="N17" s="95"/>
      <c r="O17" s="95"/>
      <c r="P17" s="95"/>
      <c r="Q17" s="95"/>
      <c r="R17" s="95"/>
      <c r="S17" s="95"/>
      <c r="T17" s="95"/>
      <c r="U17" s="95"/>
      <c r="V17" s="95"/>
      <c r="W17" s="95"/>
      <c r="X17" s="95"/>
      <c r="Y17" s="95"/>
      <c r="Z17" s="95"/>
      <c r="AA17" s="95"/>
      <c r="AB17" s="95"/>
      <c r="AC17" s="94"/>
      <c r="AD17" s="96"/>
      <c r="AE17" s="92"/>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93"/>
      <c r="AY17" s="92"/>
      <c r="AZ17" s="92"/>
      <c r="BA17" s="92"/>
      <c r="BB17" s="94"/>
      <c r="BC17" s="20"/>
      <c r="BD17" s="20"/>
      <c r="BE17" s="20"/>
      <c r="BF17" s="20"/>
      <c r="BG17" s="20"/>
      <c r="BH17" s="20"/>
      <c r="BI17" s="20"/>
    </row>
    <row r="18" spans="1:72" ht="49.9" hidden="1" customHeight="1" thickBot="1" x14ac:dyDescent="0.3">
      <c r="A18" s="92"/>
      <c r="B18" s="137"/>
      <c r="C18" s="94"/>
      <c r="D18" s="94"/>
      <c r="E18" s="94"/>
      <c r="F18" s="94"/>
      <c r="G18" s="94"/>
      <c r="H18" s="92"/>
      <c r="I18" s="94"/>
      <c r="J18" s="95"/>
      <c r="K18" s="95"/>
      <c r="L18" s="95"/>
      <c r="M18" s="95"/>
      <c r="N18" s="95"/>
      <c r="O18" s="95"/>
      <c r="P18" s="95"/>
      <c r="Q18" s="95"/>
      <c r="R18" s="95"/>
      <c r="S18" s="95"/>
      <c r="T18" s="95"/>
      <c r="U18" s="95"/>
      <c r="V18" s="95"/>
      <c r="W18" s="95"/>
      <c r="X18" s="95"/>
      <c r="Y18" s="95"/>
      <c r="Z18" s="95"/>
      <c r="AA18" s="95"/>
      <c r="AB18" s="95"/>
      <c r="AC18" s="94"/>
      <c r="AD18" s="96"/>
      <c r="AE18" s="92"/>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93"/>
      <c r="AY18" s="92"/>
      <c r="AZ18" s="92"/>
      <c r="BA18" s="92"/>
      <c r="BB18" s="94"/>
      <c r="BC18" s="20"/>
      <c r="BD18" s="20"/>
      <c r="BE18" s="20"/>
      <c r="BF18" s="20"/>
      <c r="BG18" s="20"/>
      <c r="BH18" s="20"/>
      <c r="BI18" s="20"/>
    </row>
    <row r="19" spans="1:72" ht="49.9" hidden="1" customHeight="1" thickBot="1" x14ac:dyDescent="0.3">
      <c r="A19" s="92"/>
      <c r="B19" s="137"/>
      <c r="C19" s="94" t="s">
        <v>57</v>
      </c>
      <c r="D19" s="94"/>
      <c r="E19" s="94"/>
      <c r="F19" s="94"/>
      <c r="G19" s="94"/>
      <c r="H19" s="92"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94" t="str">
        <f t="shared" ref="I19" si="20">+IF(H19="MUY BAJA","20%",IF(H19="BAJA","40%",IF(H19="MEDIA","60%",IF(H19="ALTA","80%",IF(H19="MUY ALTA","100%","ERROR")))))</f>
        <v>ERROR</v>
      </c>
      <c r="J19" s="95"/>
      <c r="K19" s="95"/>
      <c r="L19" s="95"/>
      <c r="M19" s="95"/>
      <c r="N19" s="95"/>
      <c r="O19" s="95"/>
      <c r="P19" s="95"/>
      <c r="Q19" s="95"/>
      <c r="R19" s="95"/>
      <c r="S19" s="95"/>
      <c r="T19" s="95"/>
      <c r="U19" s="95"/>
      <c r="V19" s="95"/>
      <c r="W19" s="95"/>
      <c r="X19" s="95"/>
      <c r="Y19" s="95"/>
      <c r="Z19" s="95"/>
      <c r="AA19" s="95"/>
      <c r="AB19" s="95"/>
      <c r="AC19" s="94">
        <f t="shared" ref="AC19" si="21">COUNTIF(J19:AB21,"SI")</f>
        <v>0</v>
      </c>
      <c r="AD19" s="96" t="str">
        <f t="shared" si="13"/>
        <v/>
      </c>
      <c r="AE19" s="92"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93">
        <f t="shared" ref="AX19" si="23">AVERAGE(AV19:AV21)</f>
        <v>0</v>
      </c>
      <c r="AY19" s="92" t="str">
        <f t="shared" ref="AY19" si="24">IF(AX19&gt;95,"FUERTE",IF(AND(AX19&lt;95.01,AX19&gt;85.02),"MODERADO",IF(AND(AX19&lt;85.01,AX19&gt;1),"DEBIL","0")))</f>
        <v>0</v>
      </c>
      <c r="AZ19" s="92"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96" t="str">
        <f t="shared" ref="BA19" si="26">AD19</f>
        <v/>
      </c>
      <c r="BB19" s="99"/>
      <c r="BC19" s="20"/>
      <c r="BD19" s="20"/>
      <c r="BE19" s="20"/>
      <c r="BF19" s="20"/>
      <c r="BG19" s="20"/>
      <c r="BH19" s="20"/>
      <c r="BI19" s="20"/>
    </row>
    <row r="20" spans="1:72" ht="49.9" hidden="1" customHeight="1" thickBot="1" x14ac:dyDescent="0.3">
      <c r="A20" s="92"/>
      <c r="B20" s="137"/>
      <c r="C20" s="94"/>
      <c r="D20" s="94"/>
      <c r="E20" s="94"/>
      <c r="F20" s="94"/>
      <c r="G20" s="94"/>
      <c r="H20" s="92"/>
      <c r="I20" s="94"/>
      <c r="J20" s="95"/>
      <c r="K20" s="95"/>
      <c r="L20" s="95"/>
      <c r="M20" s="95"/>
      <c r="N20" s="95"/>
      <c r="O20" s="95"/>
      <c r="P20" s="95"/>
      <c r="Q20" s="95"/>
      <c r="R20" s="95"/>
      <c r="S20" s="95"/>
      <c r="T20" s="95"/>
      <c r="U20" s="95"/>
      <c r="V20" s="95"/>
      <c r="W20" s="95"/>
      <c r="X20" s="95"/>
      <c r="Y20" s="95"/>
      <c r="Z20" s="95"/>
      <c r="AA20" s="95"/>
      <c r="AB20" s="95"/>
      <c r="AC20" s="94"/>
      <c r="AD20" s="96"/>
      <c r="AE20" s="92"/>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93"/>
      <c r="AY20" s="92"/>
      <c r="AZ20" s="92"/>
      <c r="BA20" s="92"/>
      <c r="BB20" s="94"/>
      <c r="BC20" s="20"/>
      <c r="BD20" s="20"/>
      <c r="BE20" s="20"/>
      <c r="BF20" s="20"/>
      <c r="BG20" s="20"/>
      <c r="BH20" s="20"/>
      <c r="BI20" s="20"/>
    </row>
    <row r="21" spans="1:72" ht="49.9" hidden="1" customHeight="1" thickBot="1" x14ac:dyDescent="0.3">
      <c r="A21" s="92"/>
      <c r="B21" s="137"/>
      <c r="C21" s="94"/>
      <c r="D21" s="94"/>
      <c r="E21" s="94"/>
      <c r="F21" s="94"/>
      <c r="G21" s="94"/>
      <c r="H21" s="92"/>
      <c r="I21" s="94"/>
      <c r="J21" s="95"/>
      <c r="K21" s="95"/>
      <c r="L21" s="95"/>
      <c r="M21" s="95"/>
      <c r="N21" s="95"/>
      <c r="O21" s="95"/>
      <c r="P21" s="95"/>
      <c r="Q21" s="95"/>
      <c r="R21" s="95"/>
      <c r="S21" s="95"/>
      <c r="T21" s="95"/>
      <c r="U21" s="95"/>
      <c r="V21" s="95"/>
      <c r="W21" s="95"/>
      <c r="X21" s="95"/>
      <c r="Y21" s="95"/>
      <c r="Z21" s="95"/>
      <c r="AA21" s="95"/>
      <c r="AB21" s="95"/>
      <c r="AC21" s="94"/>
      <c r="AD21" s="96"/>
      <c r="AE21" s="92"/>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93"/>
      <c r="AY21" s="92"/>
      <c r="AZ21" s="92"/>
      <c r="BA21" s="92"/>
      <c r="BB21" s="94"/>
      <c r="BC21" s="20"/>
      <c r="BD21" s="20"/>
      <c r="BE21" s="20"/>
      <c r="BF21" s="20"/>
      <c r="BG21" s="20"/>
      <c r="BH21" s="20"/>
      <c r="BI21" s="20"/>
    </row>
    <row r="22" spans="1:72" ht="49.9" hidden="1" customHeight="1" thickBot="1" x14ac:dyDescent="0.3">
      <c r="A22" s="92"/>
      <c r="B22" s="137"/>
      <c r="C22" s="94" t="s">
        <v>58</v>
      </c>
      <c r="D22" s="94"/>
      <c r="E22" s="94"/>
      <c r="F22" s="94"/>
      <c r="G22" s="94"/>
      <c r="H22" s="92"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94" t="str">
        <f t="shared" ref="I22" si="28">+IF(H22="MUY BAJA","20%",IF(H22="BAJA","40%",IF(H22="MEDIA","60%",IF(H22="ALTA","80%",IF(H22="MUY ALTA","100%","ERROR")))))</f>
        <v>ERROR</v>
      </c>
      <c r="J22" s="95"/>
      <c r="K22" s="95"/>
      <c r="L22" s="95"/>
      <c r="M22" s="95"/>
      <c r="N22" s="95"/>
      <c r="O22" s="95"/>
      <c r="P22" s="95"/>
      <c r="Q22" s="95"/>
      <c r="R22" s="95"/>
      <c r="S22" s="95"/>
      <c r="T22" s="95"/>
      <c r="U22" s="95"/>
      <c r="V22" s="95"/>
      <c r="W22" s="95"/>
      <c r="X22" s="95"/>
      <c r="Y22" s="95"/>
      <c r="Z22" s="95"/>
      <c r="AA22" s="95"/>
      <c r="AB22" s="95"/>
      <c r="AC22" s="94">
        <f t="shared" ref="AC22" si="29">COUNTIF(J22:AB24,"SI")</f>
        <v>0</v>
      </c>
      <c r="AD22" s="96" t="str">
        <f t="shared" si="13"/>
        <v/>
      </c>
      <c r="AE22" s="92"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93">
        <f t="shared" ref="AX22" si="31">AVERAGE(AV22:AV24)</f>
        <v>0</v>
      </c>
      <c r="AY22" s="92" t="str">
        <f t="shared" ref="AY22" si="32">IF(AX22&gt;95,"FUERTE",IF(AND(AX22&lt;95.01,AX22&gt;85.02),"MODERADO",IF(AND(AX22&lt;85.01,AX22&gt;1),"DEBIL","0")))</f>
        <v>0</v>
      </c>
      <c r="AZ22" s="92"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96" t="str">
        <f t="shared" ref="BA22" si="34">AD22</f>
        <v/>
      </c>
      <c r="BB22" s="99"/>
      <c r="BC22" s="20"/>
      <c r="BD22" s="20"/>
      <c r="BE22" s="20"/>
      <c r="BF22" s="20"/>
      <c r="BG22" s="20"/>
      <c r="BH22" s="20"/>
      <c r="BI22" s="20"/>
      <c r="BT22" s="15" t="s">
        <v>24</v>
      </c>
    </row>
    <row r="23" spans="1:72" ht="49.9" hidden="1" customHeight="1" thickBot="1" x14ac:dyDescent="0.3">
      <c r="A23" s="92"/>
      <c r="B23" s="137"/>
      <c r="C23" s="94"/>
      <c r="D23" s="94"/>
      <c r="E23" s="94"/>
      <c r="F23" s="94"/>
      <c r="G23" s="94"/>
      <c r="H23" s="92"/>
      <c r="I23" s="94"/>
      <c r="J23" s="95"/>
      <c r="K23" s="95"/>
      <c r="L23" s="95"/>
      <c r="M23" s="95"/>
      <c r="N23" s="95"/>
      <c r="O23" s="95"/>
      <c r="P23" s="95"/>
      <c r="Q23" s="95"/>
      <c r="R23" s="95"/>
      <c r="S23" s="95"/>
      <c r="T23" s="95"/>
      <c r="U23" s="95"/>
      <c r="V23" s="95"/>
      <c r="W23" s="95"/>
      <c r="X23" s="95"/>
      <c r="Y23" s="95"/>
      <c r="Z23" s="95"/>
      <c r="AA23" s="95"/>
      <c r="AB23" s="95"/>
      <c r="AC23" s="94"/>
      <c r="AD23" s="96"/>
      <c r="AE23" s="92"/>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93"/>
      <c r="AY23" s="92"/>
      <c r="AZ23" s="92"/>
      <c r="BA23" s="92"/>
      <c r="BB23" s="94"/>
      <c r="BC23" s="20"/>
      <c r="BD23" s="20"/>
      <c r="BE23" s="20"/>
      <c r="BF23" s="20"/>
      <c r="BG23" s="20"/>
      <c r="BH23" s="20"/>
      <c r="BI23" s="20"/>
      <c r="BT23" s="15" t="s">
        <v>25</v>
      </c>
    </row>
    <row r="24" spans="1:72" ht="49.9" hidden="1" customHeight="1" thickBot="1" x14ac:dyDescent="0.3">
      <c r="A24" s="92"/>
      <c r="B24" s="137"/>
      <c r="C24" s="94"/>
      <c r="D24" s="94"/>
      <c r="E24" s="94"/>
      <c r="F24" s="94"/>
      <c r="G24" s="94"/>
      <c r="H24" s="92"/>
      <c r="I24" s="94"/>
      <c r="J24" s="95"/>
      <c r="K24" s="95"/>
      <c r="L24" s="95"/>
      <c r="M24" s="95"/>
      <c r="N24" s="95"/>
      <c r="O24" s="95"/>
      <c r="P24" s="95"/>
      <c r="Q24" s="95"/>
      <c r="R24" s="95"/>
      <c r="S24" s="95"/>
      <c r="T24" s="95"/>
      <c r="U24" s="95"/>
      <c r="V24" s="95"/>
      <c r="W24" s="95"/>
      <c r="X24" s="95"/>
      <c r="Y24" s="95"/>
      <c r="Z24" s="95"/>
      <c r="AA24" s="95"/>
      <c r="AB24" s="95"/>
      <c r="AC24" s="94"/>
      <c r="AD24" s="96"/>
      <c r="AE24" s="92"/>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93"/>
      <c r="AY24" s="92"/>
      <c r="AZ24" s="92"/>
      <c r="BA24" s="92"/>
      <c r="BB24" s="94"/>
      <c r="BC24" s="20"/>
      <c r="BD24" s="20"/>
      <c r="BE24" s="20"/>
      <c r="BF24" s="20"/>
      <c r="BG24" s="20"/>
      <c r="BH24" s="20"/>
      <c r="BI24" s="20"/>
      <c r="BT24" s="15" t="s">
        <v>26</v>
      </c>
    </row>
    <row r="25" spans="1:72" ht="49.9" hidden="1" customHeight="1" thickBot="1" x14ac:dyDescent="0.3">
      <c r="A25" s="92"/>
      <c r="B25" s="137"/>
      <c r="C25" s="94" t="s">
        <v>59</v>
      </c>
      <c r="D25" s="94"/>
      <c r="E25" s="94"/>
      <c r="F25" s="94"/>
      <c r="G25" s="94"/>
      <c r="H25" s="92"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94" t="str">
        <f t="shared" ref="I25" si="36">+IF(H25="MUY BAJA","20%",IF(H25="BAJA","40%",IF(H25="MEDIA","60%",IF(H25="ALTA","80%",IF(H25="MUY ALTA","100%","ERROR")))))</f>
        <v>ERROR</v>
      </c>
      <c r="J25" s="95"/>
      <c r="K25" s="95"/>
      <c r="L25" s="95"/>
      <c r="M25" s="95"/>
      <c r="N25" s="95"/>
      <c r="O25" s="95"/>
      <c r="P25" s="95"/>
      <c r="Q25" s="95"/>
      <c r="R25" s="95"/>
      <c r="S25" s="95"/>
      <c r="T25" s="95"/>
      <c r="U25" s="95"/>
      <c r="V25" s="95"/>
      <c r="W25" s="95"/>
      <c r="X25" s="95"/>
      <c r="Y25" s="95"/>
      <c r="Z25" s="95"/>
      <c r="AA25" s="95"/>
      <c r="AB25" s="95"/>
      <c r="AC25" s="94">
        <f t="shared" ref="AC25" si="37">COUNTIF(J25:AB27,"SI")</f>
        <v>0</v>
      </c>
      <c r="AD25" s="96" t="str">
        <f t="shared" si="13"/>
        <v/>
      </c>
      <c r="AE25" s="92"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93">
        <f t="shared" ref="AX25" si="39">AVERAGE(AV25:AV27)</f>
        <v>0</v>
      </c>
      <c r="AY25" s="92" t="str">
        <f t="shared" ref="AY25" si="40">IF(AX25&gt;95,"FUERTE",IF(AND(AX25&lt;95.01,AX25&gt;85.02),"MODERADO",IF(AND(AX25&lt;85.01,AX25&gt;1),"DEBIL","0")))</f>
        <v>0</v>
      </c>
      <c r="AZ25" s="92"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96" t="str">
        <f t="shared" ref="BA25" si="42">AD25</f>
        <v/>
      </c>
      <c r="BB25" s="99"/>
      <c r="BC25" s="20"/>
      <c r="BD25" s="20"/>
      <c r="BE25" s="20"/>
      <c r="BF25" s="20"/>
      <c r="BG25" s="20"/>
      <c r="BH25" s="20"/>
      <c r="BI25" s="20"/>
    </row>
    <row r="26" spans="1:72" ht="49.9" hidden="1" customHeight="1" thickBot="1" x14ac:dyDescent="0.3">
      <c r="A26" s="92"/>
      <c r="B26" s="137"/>
      <c r="C26" s="94"/>
      <c r="D26" s="94"/>
      <c r="E26" s="94"/>
      <c r="F26" s="94"/>
      <c r="G26" s="94"/>
      <c r="H26" s="92"/>
      <c r="I26" s="94"/>
      <c r="J26" s="95"/>
      <c r="K26" s="95"/>
      <c r="L26" s="95"/>
      <c r="M26" s="95"/>
      <c r="N26" s="95"/>
      <c r="O26" s="95"/>
      <c r="P26" s="95"/>
      <c r="Q26" s="95"/>
      <c r="R26" s="95"/>
      <c r="S26" s="95"/>
      <c r="T26" s="95"/>
      <c r="U26" s="95"/>
      <c r="V26" s="95"/>
      <c r="W26" s="95"/>
      <c r="X26" s="95"/>
      <c r="Y26" s="95"/>
      <c r="Z26" s="95"/>
      <c r="AA26" s="95"/>
      <c r="AB26" s="95"/>
      <c r="AC26" s="94"/>
      <c r="AD26" s="96"/>
      <c r="AE26" s="92"/>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93"/>
      <c r="AY26" s="92"/>
      <c r="AZ26" s="92"/>
      <c r="BA26" s="92"/>
      <c r="BB26" s="94"/>
      <c r="BC26" s="20"/>
      <c r="BD26" s="20"/>
      <c r="BE26" s="20"/>
      <c r="BF26" s="20"/>
      <c r="BG26" s="20"/>
      <c r="BH26" s="20"/>
      <c r="BI26" s="20"/>
    </row>
    <row r="27" spans="1:72" ht="49.9" hidden="1" customHeight="1" thickBot="1" x14ac:dyDescent="0.3">
      <c r="A27" s="92"/>
      <c r="B27" s="137"/>
      <c r="C27" s="94"/>
      <c r="D27" s="94"/>
      <c r="E27" s="94"/>
      <c r="F27" s="94"/>
      <c r="G27" s="94"/>
      <c r="H27" s="92"/>
      <c r="I27" s="94"/>
      <c r="J27" s="95"/>
      <c r="K27" s="95"/>
      <c r="L27" s="95"/>
      <c r="M27" s="95"/>
      <c r="N27" s="95"/>
      <c r="O27" s="95"/>
      <c r="P27" s="95"/>
      <c r="Q27" s="95"/>
      <c r="R27" s="95"/>
      <c r="S27" s="95"/>
      <c r="T27" s="95"/>
      <c r="U27" s="95"/>
      <c r="V27" s="95"/>
      <c r="W27" s="95"/>
      <c r="X27" s="95"/>
      <c r="Y27" s="95"/>
      <c r="Z27" s="95"/>
      <c r="AA27" s="95"/>
      <c r="AB27" s="95"/>
      <c r="AC27" s="94"/>
      <c r="AD27" s="96"/>
      <c r="AE27" s="92"/>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93"/>
      <c r="AY27" s="92"/>
      <c r="AZ27" s="92"/>
      <c r="BA27" s="92"/>
      <c r="BB27" s="94"/>
      <c r="BC27" s="20"/>
      <c r="BD27" s="20"/>
      <c r="BE27" s="20"/>
      <c r="BF27" s="20"/>
      <c r="BG27" s="20"/>
      <c r="BH27" s="20"/>
      <c r="BI27" s="20"/>
    </row>
    <row r="28" spans="1:72" ht="49.9" hidden="1" customHeight="1" thickBot="1" x14ac:dyDescent="0.3">
      <c r="A28" s="92"/>
      <c r="B28" s="137"/>
      <c r="C28" s="94" t="s">
        <v>60</v>
      </c>
      <c r="D28" s="94"/>
      <c r="E28" s="94"/>
      <c r="F28" s="94"/>
      <c r="G28" s="94"/>
      <c r="H28" s="92"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94" t="str">
        <f t="shared" ref="I28" si="44">+IF(H28="MUY BAJA","20%",IF(H28="BAJA","40%",IF(H28="MEDIA","60%",IF(H28="ALTA","80%",IF(H28="MUY ALTA","100%","ERROR")))))</f>
        <v>ERROR</v>
      </c>
      <c r="J28" s="95"/>
      <c r="K28" s="95"/>
      <c r="L28" s="95"/>
      <c r="M28" s="95"/>
      <c r="N28" s="95"/>
      <c r="O28" s="95"/>
      <c r="P28" s="95"/>
      <c r="Q28" s="95"/>
      <c r="R28" s="95"/>
      <c r="S28" s="95"/>
      <c r="T28" s="95"/>
      <c r="U28" s="95"/>
      <c r="V28" s="95"/>
      <c r="W28" s="95"/>
      <c r="X28" s="95"/>
      <c r="Y28" s="95"/>
      <c r="Z28" s="95"/>
      <c r="AA28" s="95"/>
      <c r="AB28" s="95"/>
      <c r="AC28" s="94">
        <f t="shared" ref="AC28" si="45">COUNTIF(J28:AB30,"SI")</f>
        <v>0</v>
      </c>
      <c r="AD28" s="96" t="str">
        <f t="shared" si="13"/>
        <v/>
      </c>
      <c r="AE28" s="92"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93">
        <f t="shared" ref="AX28" si="47">AVERAGE(AV28:AV30)</f>
        <v>0</v>
      </c>
      <c r="AY28" s="92" t="str">
        <f t="shared" ref="AY28" si="48">IF(AX28&gt;95,"FUERTE",IF(AND(AX28&lt;95.01,AX28&gt;85.02),"MODERADO",IF(AND(AX28&lt;85.01,AX28&gt;1),"DEBIL","0")))</f>
        <v>0</v>
      </c>
      <c r="AZ28" s="92"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96" t="str">
        <f t="shared" ref="BA28" si="50">AD28</f>
        <v/>
      </c>
      <c r="BB28" s="99"/>
      <c r="BC28" s="20"/>
      <c r="BD28" s="20"/>
      <c r="BE28" s="20"/>
      <c r="BF28" s="20"/>
      <c r="BG28" s="20"/>
      <c r="BH28" s="20"/>
      <c r="BI28" s="20"/>
    </row>
    <row r="29" spans="1:72" ht="49.9" hidden="1" customHeight="1" thickBot="1" x14ac:dyDescent="0.3">
      <c r="A29" s="92"/>
      <c r="B29" s="137"/>
      <c r="C29" s="94"/>
      <c r="D29" s="94"/>
      <c r="E29" s="94"/>
      <c r="F29" s="94"/>
      <c r="G29" s="94"/>
      <c r="H29" s="92"/>
      <c r="I29" s="94"/>
      <c r="J29" s="95"/>
      <c r="K29" s="95"/>
      <c r="L29" s="95"/>
      <c r="M29" s="95"/>
      <c r="N29" s="95"/>
      <c r="O29" s="95"/>
      <c r="P29" s="95"/>
      <c r="Q29" s="95"/>
      <c r="R29" s="95"/>
      <c r="S29" s="95"/>
      <c r="T29" s="95"/>
      <c r="U29" s="95"/>
      <c r="V29" s="95"/>
      <c r="W29" s="95"/>
      <c r="X29" s="95"/>
      <c r="Y29" s="95"/>
      <c r="Z29" s="95"/>
      <c r="AA29" s="95"/>
      <c r="AB29" s="95"/>
      <c r="AC29" s="94"/>
      <c r="AD29" s="96"/>
      <c r="AE29" s="92"/>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93"/>
      <c r="AY29" s="92"/>
      <c r="AZ29" s="92"/>
      <c r="BA29" s="92"/>
      <c r="BB29" s="94"/>
      <c r="BC29" s="20"/>
      <c r="BD29" s="20"/>
      <c r="BE29" s="20"/>
      <c r="BF29" s="20"/>
      <c r="BG29" s="20"/>
      <c r="BH29" s="20"/>
      <c r="BI29" s="20"/>
    </row>
    <row r="30" spans="1:72" ht="49.9" hidden="1" customHeight="1" thickBot="1" x14ac:dyDescent="0.3">
      <c r="A30" s="92"/>
      <c r="B30" s="137"/>
      <c r="C30" s="94"/>
      <c r="D30" s="94"/>
      <c r="E30" s="94"/>
      <c r="F30" s="94"/>
      <c r="G30" s="94"/>
      <c r="H30" s="92"/>
      <c r="I30" s="94"/>
      <c r="J30" s="95"/>
      <c r="K30" s="95"/>
      <c r="L30" s="95"/>
      <c r="M30" s="95"/>
      <c r="N30" s="95"/>
      <c r="O30" s="95"/>
      <c r="P30" s="95"/>
      <c r="Q30" s="95"/>
      <c r="R30" s="95"/>
      <c r="S30" s="95"/>
      <c r="T30" s="95"/>
      <c r="U30" s="95"/>
      <c r="V30" s="95"/>
      <c r="W30" s="95"/>
      <c r="X30" s="95"/>
      <c r="Y30" s="95"/>
      <c r="Z30" s="95"/>
      <c r="AA30" s="95"/>
      <c r="AB30" s="95"/>
      <c r="AC30" s="94"/>
      <c r="AD30" s="96"/>
      <c r="AE30" s="92"/>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93"/>
      <c r="AY30" s="92"/>
      <c r="AZ30" s="92"/>
      <c r="BA30" s="92"/>
      <c r="BB30" s="94"/>
      <c r="BC30" s="20"/>
      <c r="BD30" s="20"/>
      <c r="BE30" s="20"/>
      <c r="BF30" s="20"/>
      <c r="BG30" s="20"/>
      <c r="BH30" s="20"/>
      <c r="BI30" s="20"/>
    </row>
    <row r="31" spans="1:72" ht="49.9" hidden="1" customHeight="1" thickBot="1" x14ac:dyDescent="0.3">
      <c r="A31" s="92"/>
      <c r="B31" s="137"/>
      <c r="C31" s="94" t="s">
        <v>61</v>
      </c>
      <c r="D31" s="94"/>
      <c r="E31" s="94"/>
      <c r="F31" s="94"/>
      <c r="G31" s="94"/>
      <c r="H31" s="92"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94" t="str">
        <f t="shared" ref="I31" si="52">+IF(H31="MUY BAJA","20%",IF(H31="BAJA","40%",IF(H31="MEDIA","60%",IF(H31="ALTA","80%",IF(H31="MUY ALTA","100%","ERROR")))))</f>
        <v>ERROR</v>
      </c>
      <c r="J31" s="95"/>
      <c r="K31" s="95"/>
      <c r="L31" s="95"/>
      <c r="M31" s="95"/>
      <c r="N31" s="95"/>
      <c r="O31" s="95"/>
      <c r="P31" s="95"/>
      <c r="Q31" s="95"/>
      <c r="R31" s="95"/>
      <c r="S31" s="95"/>
      <c r="T31" s="95"/>
      <c r="U31" s="95"/>
      <c r="V31" s="95"/>
      <c r="W31" s="95"/>
      <c r="X31" s="95"/>
      <c r="Y31" s="95"/>
      <c r="Z31" s="95"/>
      <c r="AA31" s="95"/>
      <c r="AB31" s="95"/>
      <c r="AC31" s="94">
        <f t="shared" ref="AC31" si="53">COUNTIF(J31:AB33,"SI")</f>
        <v>0</v>
      </c>
      <c r="AD31" s="96" t="str">
        <f t="shared" si="13"/>
        <v/>
      </c>
      <c r="AE31" s="92"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93">
        <f t="shared" ref="AX31" si="55">AVERAGE(AV31:AV33)</f>
        <v>0</v>
      </c>
      <c r="AY31" s="92" t="str">
        <f t="shared" ref="AY31" si="56">IF(AX31&gt;95,"FUERTE",IF(AND(AX31&lt;95.01,AX31&gt;85.02),"MODERADO",IF(AND(AX31&lt;85.01,AX31&gt;1),"DEBIL","0")))</f>
        <v>0</v>
      </c>
      <c r="AZ31" s="92"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96" t="str">
        <f t="shared" ref="BA31" si="58">AD31</f>
        <v/>
      </c>
      <c r="BB31" s="99"/>
      <c r="BC31" s="20"/>
      <c r="BD31" s="20"/>
      <c r="BE31" s="20"/>
      <c r="BF31" s="20"/>
      <c r="BG31" s="20"/>
      <c r="BH31" s="20"/>
      <c r="BI31" s="20"/>
    </row>
    <row r="32" spans="1:72" ht="49.9" hidden="1" customHeight="1" thickBot="1" x14ac:dyDescent="0.3">
      <c r="A32" s="92"/>
      <c r="B32" s="137"/>
      <c r="C32" s="94"/>
      <c r="D32" s="94"/>
      <c r="E32" s="94"/>
      <c r="F32" s="94"/>
      <c r="G32" s="94"/>
      <c r="H32" s="92"/>
      <c r="I32" s="94"/>
      <c r="J32" s="95"/>
      <c r="K32" s="95"/>
      <c r="L32" s="95"/>
      <c r="M32" s="95"/>
      <c r="N32" s="95"/>
      <c r="O32" s="95"/>
      <c r="P32" s="95"/>
      <c r="Q32" s="95"/>
      <c r="R32" s="95"/>
      <c r="S32" s="95"/>
      <c r="T32" s="95"/>
      <c r="U32" s="95"/>
      <c r="V32" s="95"/>
      <c r="W32" s="95"/>
      <c r="X32" s="95"/>
      <c r="Y32" s="95"/>
      <c r="Z32" s="95"/>
      <c r="AA32" s="95"/>
      <c r="AB32" s="95"/>
      <c r="AC32" s="94"/>
      <c r="AD32" s="96"/>
      <c r="AE32" s="92"/>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93"/>
      <c r="AY32" s="92"/>
      <c r="AZ32" s="92"/>
      <c r="BA32" s="92"/>
      <c r="BB32" s="94"/>
      <c r="BC32" s="20"/>
      <c r="BD32" s="20"/>
      <c r="BE32" s="20"/>
      <c r="BF32" s="20"/>
      <c r="BG32" s="20"/>
      <c r="BH32" s="20"/>
      <c r="BI32" s="20"/>
    </row>
    <row r="33" spans="1:61" ht="49.9" hidden="1" customHeight="1" thickBot="1" x14ac:dyDescent="0.25">
      <c r="A33" s="92"/>
      <c r="B33" s="137"/>
      <c r="C33" s="94"/>
      <c r="D33" s="94"/>
      <c r="E33" s="94"/>
      <c r="F33" s="94"/>
      <c r="G33" s="94"/>
      <c r="H33" s="92"/>
      <c r="I33" s="94"/>
      <c r="J33" s="95"/>
      <c r="K33" s="95"/>
      <c r="L33" s="95"/>
      <c r="M33" s="95"/>
      <c r="N33" s="95"/>
      <c r="O33" s="95"/>
      <c r="P33" s="95"/>
      <c r="Q33" s="95"/>
      <c r="R33" s="95"/>
      <c r="S33" s="95"/>
      <c r="T33" s="95"/>
      <c r="U33" s="95"/>
      <c r="V33" s="95"/>
      <c r="W33" s="95"/>
      <c r="X33" s="95"/>
      <c r="Y33" s="95"/>
      <c r="Z33" s="95"/>
      <c r="AA33" s="95"/>
      <c r="AB33" s="95"/>
      <c r="AC33" s="94"/>
      <c r="AD33" s="96"/>
      <c r="AE33" s="92"/>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93"/>
      <c r="AY33" s="92"/>
      <c r="AZ33" s="92"/>
      <c r="BA33" s="92"/>
      <c r="BB33" s="94"/>
      <c r="BC33" s="20"/>
      <c r="BD33" s="20"/>
      <c r="BE33" s="20"/>
      <c r="BF33" s="20"/>
      <c r="BG33" s="20"/>
      <c r="BH33" s="20"/>
      <c r="BI33" s="20"/>
    </row>
    <row r="34" spans="1:61" ht="49.9" hidden="1" customHeight="1" thickBot="1" x14ac:dyDescent="0.25">
      <c r="A34" s="92"/>
      <c r="B34" s="137"/>
      <c r="C34" s="94" t="s">
        <v>62</v>
      </c>
      <c r="D34" s="94"/>
      <c r="E34" s="94"/>
      <c r="F34" s="94"/>
      <c r="G34" s="94"/>
      <c r="H34" s="92"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0">+IF(H34="MUY BAJA","20%",IF(H34="BAJA","40%",IF(H34="MEDIA","60%",IF(H34="ALTA","80%",IF(H34="MUY ALTA","100%","ERROR")))))</f>
        <v>ERROR</v>
      </c>
      <c r="J34" s="95"/>
      <c r="K34" s="95"/>
      <c r="L34" s="95"/>
      <c r="M34" s="95"/>
      <c r="N34" s="95"/>
      <c r="O34" s="95"/>
      <c r="P34" s="95"/>
      <c r="Q34" s="95"/>
      <c r="R34" s="95"/>
      <c r="S34" s="95"/>
      <c r="T34" s="95"/>
      <c r="U34" s="95"/>
      <c r="V34" s="95"/>
      <c r="W34" s="95"/>
      <c r="X34" s="95"/>
      <c r="Y34" s="95"/>
      <c r="Z34" s="95"/>
      <c r="AA34" s="95"/>
      <c r="AB34" s="95"/>
      <c r="AC34" s="94">
        <f t="shared" ref="AC34" si="61">COUNTIF(J34:AB36,"SI")</f>
        <v>0</v>
      </c>
      <c r="AD34" s="96" t="str">
        <f t="shared" si="13"/>
        <v/>
      </c>
      <c r="AE34" s="92"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93">
        <f t="shared" ref="AX34" si="63">AVERAGE(AV34:AV36)</f>
        <v>0</v>
      </c>
      <c r="AY34" s="92" t="str">
        <f t="shared" ref="AY34" si="64">IF(AX34&gt;95,"FUERTE",IF(AND(AX34&lt;95.01,AX34&gt;85.02),"MODERADO",IF(AND(AX34&lt;85.01,AX34&gt;1),"DEBIL","0")))</f>
        <v>0</v>
      </c>
      <c r="AZ34" s="92"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96" t="str">
        <f t="shared" ref="BA34" si="66">AD34</f>
        <v/>
      </c>
      <c r="BB34" s="99"/>
      <c r="BC34" s="20"/>
      <c r="BD34" s="20"/>
      <c r="BE34" s="20"/>
      <c r="BF34" s="20"/>
      <c r="BG34" s="20"/>
      <c r="BH34" s="20"/>
      <c r="BI34" s="20"/>
    </row>
    <row r="35" spans="1:61" ht="49.9" hidden="1" customHeight="1" thickBot="1" x14ac:dyDescent="0.25">
      <c r="A35" s="92"/>
      <c r="B35" s="137"/>
      <c r="C35" s="94"/>
      <c r="D35" s="94"/>
      <c r="E35" s="94"/>
      <c r="F35" s="94"/>
      <c r="G35" s="94"/>
      <c r="H35" s="92"/>
      <c r="I35" s="94"/>
      <c r="J35" s="95"/>
      <c r="K35" s="95"/>
      <c r="L35" s="95"/>
      <c r="M35" s="95"/>
      <c r="N35" s="95"/>
      <c r="O35" s="95"/>
      <c r="P35" s="95"/>
      <c r="Q35" s="95"/>
      <c r="R35" s="95"/>
      <c r="S35" s="95"/>
      <c r="T35" s="95"/>
      <c r="U35" s="95"/>
      <c r="V35" s="95"/>
      <c r="W35" s="95"/>
      <c r="X35" s="95"/>
      <c r="Y35" s="95"/>
      <c r="Z35" s="95"/>
      <c r="AA35" s="95"/>
      <c r="AB35" s="95"/>
      <c r="AC35" s="94"/>
      <c r="AD35" s="96"/>
      <c r="AE35" s="92"/>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93"/>
      <c r="AY35" s="92"/>
      <c r="AZ35" s="92"/>
      <c r="BA35" s="92"/>
      <c r="BB35" s="94"/>
      <c r="BC35" s="20"/>
      <c r="BD35" s="20"/>
      <c r="BE35" s="20"/>
      <c r="BF35" s="20"/>
      <c r="BG35" s="20"/>
      <c r="BH35" s="20"/>
      <c r="BI35" s="20"/>
    </row>
    <row r="36" spans="1:61" ht="49.9" hidden="1" customHeight="1" thickBot="1" x14ac:dyDescent="0.25">
      <c r="A36" s="92"/>
      <c r="B36" s="137"/>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93"/>
      <c r="AY36" s="92"/>
      <c r="AZ36" s="92"/>
      <c r="BA36" s="92"/>
      <c r="BB36" s="94"/>
      <c r="BC36" s="20"/>
      <c r="BD36" s="20"/>
      <c r="BE36" s="20"/>
      <c r="BF36" s="20"/>
      <c r="BG36" s="20"/>
      <c r="BH36" s="20"/>
      <c r="BI36" s="20"/>
    </row>
    <row r="37" spans="1:61" ht="49.9" hidden="1" customHeight="1" thickBot="1" x14ac:dyDescent="0.25">
      <c r="A37" s="92"/>
      <c r="B37" s="137"/>
      <c r="C37" s="94" t="s">
        <v>63</v>
      </c>
      <c r="D37" s="94"/>
      <c r="E37" s="94"/>
      <c r="F37" s="94"/>
      <c r="G37" s="94"/>
      <c r="H37" s="92"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68">+IF(H37="MUY BAJA","20%",IF(H37="BAJA","40%",IF(H37="MEDIA","60%",IF(H37="ALTA","80%",IF(H37="MUY ALTA","100%","ERROR")))))</f>
        <v>ERROR</v>
      </c>
      <c r="J37" s="95"/>
      <c r="K37" s="95"/>
      <c r="L37" s="95"/>
      <c r="M37" s="95"/>
      <c r="N37" s="95"/>
      <c r="O37" s="95"/>
      <c r="P37" s="95"/>
      <c r="Q37" s="95"/>
      <c r="R37" s="95"/>
      <c r="S37" s="95"/>
      <c r="T37" s="95"/>
      <c r="U37" s="95"/>
      <c r="V37" s="95"/>
      <c r="W37" s="95"/>
      <c r="X37" s="95"/>
      <c r="Y37" s="95"/>
      <c r="Z37" s="95"/>
      <c r="AA37" s="95"/>
      <c r="AB37" s="95"/>
      <c r="AC37" s="94">
        <f t="shared" ref="AC37" si="69">COUNTIF(J37:AB39,"SI")</f>
        <v>0</v>
      </c>
      <c r="AD37" s="96" t="str">
        <f t="shared" si="13"/>
        <v/>
      </c>
      <c r="AE37" s="92"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93">
        <f t="shared" ref="AX37" si="71">AVERAGE(AV37:AV39)</f>
        <v>0</v>
      </c>
      <c r="AY37" s="92" t="str">
        <f t="shared" ref="AY37" si="72">IF(AX37&gt;95,"FUERTE",IF(AND(AX37&lt;95.01,AX37&gt;85.02),"MODERADO",IF(AND(AX37&lt;85.01,AX37&gt;1),"DEBIL","0")))</f>
        <v>0</v>
      </c>
      <c r="AZ37" s="92"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96" t="str">
        <f t="shared" ref="BA37" si="74">AD37</f>
        <v/>
      </c>
      <c r="BB37" s="99"/>
      <c r="BC37" s="20"/>
      <c r="BD37" s="20"/>
      <c r="BE37" s="20"/>
      <c r="BF37" s="20"/>
      <c r="BG37" s="20"/>
      <c r="BH37" s="20"/>
      <c r="BI37" s="20"/>
    </row>
    <row r="38" spans="1:61" ht="49.9" hidden="1" customHeight="1" thickBot="1" x14ac:dyDescent="0.25">
      <c r="A38" s="92"/>
      <c r="B38" s="137"/>
      <c r="C38" s="94"/>
      <c r="D38" s="94"/>
      <c r="E38" s="94"/>
      <c r="F38" s="94"/>
      <c r="G38" s="94"/>
      <c r="H38" s="92"/>
      <c r="I38" s="94"/>
      <c r="J38" s="95"/>
      <c r="K38" s="95"/>
      <c r="L38" s="95"/>
      <c r="M38" s="95"/>
      <c r="N38" s="95"/>
      <c r="O38" s="95"/>
      <c r="P38" s="95"/>
      <c r="Q38" s="95"/>
      <c r="R38" s="95"/>
      <c r="S38" s="95"/>
      <c r="T38" s="95"/>
      <c r="U38" s="95"/>
      <c r="V38" s="95"/>
      <c r="W38" s="95"/>
      <c r="X38" s="95"/>
      <c r="Y38" s="95"/>
      <c r="Z38" s="95"/>
      <c r="AA38" s="95"/>
      <c r="AB38" s="95"/>
      <c r="AC38" s="94"/>
      <c r="AD38" s="96"/>
      <c r="AE38" s="92"/>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93"/>
      <c r="AY38" s="92"/>
      <c r="AZ38" s="92"/>
      <c r="BA38" s="92"/>
      <c r="BB38" s="94"/>
      <c r="BC38" s="20"/>
      <c r="BD38" s="20"/>
      <c r="BE38" s="20"/>
      <c r="BF38" s="20"/>
      <c r="BG38" s="20"/>
      <c r="BH38" s="20"/>
      <c r="BI38" s="20"/>
    </row>
    <row r="39" spans="1:61" ht="49.9" hidden="1" customHeight="1" thickBot="1" x14ac:dyDescent="0.25">
      <c r="A39" s="92"/>
      <c r="B39" s="137"/>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93"/>
      <c r="AY39" s="92"/>
      <c r="AZ39" s="92"/>
      <c r="BA39" s="92"/>
      <c r="BB39" s="94"/>
      <c r="BC39" s="20"/>
      <c r="BD39" s="20"/>
      <c r="BE39" s="20"/>
      <c r="BF39" s="20"/>
      <c r="BG39" s="20"/>
      <c r="BH39" s="20"/>
      <c r="BI39" s="20"/>
    </row>
    <row r="40" spans="1:61" ht="49.9" hidden="1" customHeight="1" thickBot="1" x14ac:dyDescent="0.25">
      <c r="A40" s="92"/>
      <c r="B40" s="137"/>
      <c r="C40" s="94" t="s">
        <v>64</v>
      </c>
      <c r="D40" s="94"/>
      <c r="E40" s="94"/>
      <c r="F40" s="94"/>
      <c r="G40" s="94"/>
      <c r="H40" s="92"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76">+IF(H40="MUY BAJA","20%",IF(H40="BAJA","40%",IF(H40="MEDIA","60%",IF(H40="ALTA","80%",IF(H40="MUY ALTA","100%","ERROR")))))</f>
        <v>ERROR</v>
      </c>
      <c r="J40" s="95"/>
      <c r="K40" s="95"/>
      <c r="L40" s="95"/>
      <c r="M40" s="95"/>
      <c r="N40" s="95"/>
      <c r="O40" s="95"/>
      <c r="P40" s="95"/>
      <c r="Q40" s="95"/>
      <c r="R40" s="95"/>
      <c r="S40" s="95"/>
      <c r="T40" s="95"/>
      <c r="U40" s="95"/>
      <c r="V40" s="95"/>
      <c r="W40" s="95"/>
      <c r="X40" s="95"/>
      <c r="Y40" s="95"/>
      <c r="Z40" s="95"/>
      <c r="AA40" s="95"/>
      <c r="AB40" s="95"/>
      <c r="AC40" s="94">
        <f t="shared" ref="AC40" si="77">COUNTIF(J40:AB42,"SI")</f>
        <v>0</v>
      </c>
      <c r="AD40" s="96" t="str">
        <f t="shared" si="13"/>
        <v/>
      </c>
      <c r="AE40" s="92"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93">
        <f t="shared" ref="AX40" si="79">AVERAGE(AV40:AV42)</f>
        <v>0</v>
      </c>
      <c r="AY40" s="92" t="str">
        <f t="shared" ref="AY40" si="80">IF(AX40&gt;95,"FUERTE",IF(AND(AX40&lt;95.01,AX40&gt;85.02),"MODERADO",IF(AND(AX40&lt;85.01,AX40&gt;1),"DEBIL","0")))</f>
        <v>0</v>
      </c>
      <c r="AZ40" s="92"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96" t="str">
        <f t="shared" ref="BA40" si="82">AD40</f>
        <v/>
      </c>
      <c r="BB40" s="99"/>
      <c r="BC40" s="20"/>
      <c r="BD40" s="20"/>
      <c r="BE40" s="20"/>
      <c r="BF40" s="20"/>
      <c r="BG40" s="20"/>
      <c r="BH40" s="20"/>
      <c r="BI40" s="20"/>
    </row>
    <row r="41" spans="1:61" ht="49.9" hidden="1" customHeight="1" thickBot="1" x14ac:dyDescent="0.25">
      <c r="A41" s="92"/>
      <c r="B41" s="137"/>
      <c r="C41" s="94"/>
      <c r="D41" s="94"/>
      <c r="E41" s="94"/>
      <c r="F41" s="94"/>
      <c r="G41" s="94"/>
      <c r="H41" s="92"/>
      <c r="I41" s="94"/>
      <c r="J41" s="95"/>
      <c r="K41" s="95"/>
      <c r="L41" s="95"/>
      <c r="M41" s="95"/>
      <c r="N41" s="95"/>
      <c r="O41" s="95"/>
      <c r="P41" s="95"/>
      <c r="Q41" s="95"/>
      <c r="R41" s="95"/>
      <c r="S41" s="95"/>
      <c r="T41" s="95"/>
      <c r="U41" s="95"/>
      <c r="V41" s="95"/>
      <c r="W41" s="95"/>
      <c r="X41" s="95"/>
      <c r="Y41" s="95"/>
      <c r="Z41" s="95"/>
      <c r="AA41" s="95"/>
      <c r="AB41" s="95"/>
      <c r="AC41" s="94"/>
      <c r="AD41" s="96"/>
      <c r="AE41" s="92"/>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93"/>
      <c r="AY41" s="92"/>
      <c r="AZ41" s="92"/>
      <c r="BA41" s="92"/>
      <c r="BB41" s="94"/>
      <c r="BC41" s="20"/>
      <c r="BD41" s="20"/>
      <c r="BE41" s="20"/>
      <c r="BF41" s="20"/>
      <c r="BG41" s="20"/>
      <c r="BH41" s="20"/>
      <c r="BI41" s="20"/>
    </row>
    <row r="42" spans="1:61" ht="49.9" hidden="1" customHeight="1" thickBot="1" x14ac:dyDescent="0.25">
      <c r="A42" s="92"/>
      <c r="B42" s="137"/>
      <c r="C42" s="94"/>
      <c r="D42" s="94"/>
      <c r="E42" s="94"/>
      <c r="F42" s="94"/>
      <c r="G42" s="94"/>
      <c r="H42" s="92"/>
      <c r="I42" s="94"/>
      <c r="J42" s="95"/>
      <c r="K42" s="95"/>
      <c r="L42" s="95"/>
      <c r="M42" s="95"/>
      <c r="N42" s="95"/>
      <c r="O42" s="95"/>
      <c r="P42" s="95"/>
      <c r="Q42" s="95"/>
      <c r="R42" s="95"/>
      <c r="S42" s="95"/>
      <c r="T42" s="95"/>
      <c r="U42" s="95"/>
      <c r="V42" s="95"/>
      <c r="W42" s="95"/>
      <c r="X42" s="95"/>
      <c r="Y42" s="95"/>
      <c r="Z42" s="95"/>
      <c r="AA42" s="95"/>
      <c r="AB42" s="95"/>
      <c r="AC42" s="94"/>
      <c r="AD42" s="96"/>
      <c r="AE42" s="92"/>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93"/>
      <c r="AY42" s="92"/>
      <c r="AZ42" s="92"/>
      <c r="BA42" s="92"/>
      <c r="BB42" s="94"/>
      <c r="BC42" s="20"/>
      <c r="BD42" s="20"/>
      <c r="BE42" s="20"/>
      <c r="BF42" s="20"/>
      <c r="BG42" s="20"/>
      <c r="BH42" s="20"/>
      <c r="BI42" s="20"/>
    </row>
  </sheetData>
  <sheetProtection formatCells="0" formatRows="0"/>
  <dataConsolidate/>
  <mergeCells count="374">
    <mergeCell ref="J13:J15"/>
    <mergeCell ref="K13:K15"/>
    <mergeCell ref="L13:L15"/>
    <mergeCell ref="S13:S15"/>
    <mergeCell ref="T13:T15"/>
    <mergeCell ref="N13:N15"/>
    <mergeCell ref="O13:O15"/>
    <mergeCell ref="P13:P15"/>
    <mergeCell ref="Q13:Q15"/>
    <mergeCell ref="R13:R15"/>
    <mergeCell ref="Y13:Y15"/>
    <mergeCell ref="Z13:Z15"/>
    <mergeCell ref="AE40:AE42"/>
    <mergeCell ref="AX40:AX42"/>
    <mergeCell ref="X13:X15"/>
    <mergeCell ref="BF13:BF15"/>
    <mergeCell ref="BG13:BG15"/>
    <mergeCell ref="BH13:BH15"/>
    <mergeCell ref="AY40:AY42"/>
    <mergeCell ref="AZ40:AZ42"/>
    <mergeCell ref="BA40:BA42"/>
    <mergeCell ref="BB40:BB42"/>
    <mergeCell ref="AB13:AB15"/>
    <mergeCell ref="AA13:AA15"/>
    <mergeCell ref="BC13:BC15"/>
    <mergeCell ref="BB34:BB36"/>
    <mergeCell ref="Z31:Z33"/>
    <mergeCell ref="BB28:BB30"/>
    <mergeCell ref="AY25:AY27"/>
    <mergeCell ref="AY31:AY33"/>
    <mergeCell ref="AZ31:AZ33"/>
    <mergeCell ref="BA31:BA33"/>
    <mergeCell ref="BB31:BB33"/>
    <mergeCell ref="AD31:AD33"/>
    <mergeCell ref="U40:U42"/>
    <mergeCell ref="V40:V42"/>
    <mergeCell ref="W40:W42"/>
    <mergeCell ref="X40:X42"/>
    <mergeCell ref="Y40:Y42"/>
    <mergeCell ref="Z40:Z42"/>
    <mergeCell ref="AY34:AY36"/>
    <mergeCell ref="AZ34:AZ36"/>
    <mergeCell ref="BA34:BA36"/>
    <mergeCell ref="AD34:AD36"/>
    <mergeCell ref="AE34:AE36"/>
    <mergeCell ref="AX34:AX36"/>
    <mergeCell ref="Z37:Z39"/>
    <mergeCell ref="AA34:AA36"/>
    <mergeCell ref="AB34:AB36"/>
    <mergeCell ref="AC34:AC36"/>
    <mergeCell ref="U34:U36"/>
    <mergeCell ref="V34:V36"/>
    <mergeCell ref="W34:W36"/>
    <mergeCell ref="X34:X36"/>
    <mergeCell ref="Y34:Y36"/>
    <mergeCell ref="Z34:Z36"/>
    <mergeCell ref="U13:U15"/>
    <mergeCell ref="V13:V15"/>
    <mergeCell ref="W13:W15"/>
    <mergeCell ref="AA40:AA42"/>
    <mergeCell ref="AB40:AB42"/>
    <mergeCell ref="AC40:AC42"/>
    <mergeCell ref="AD40:AD42"/>
    <mergeCell ref="BD13:BD15"/>
    <mergeCell ref="BE13:BE15"/>
    <mergeCell ref="AY37:AY39"/>
    <mergeCell ref="AZ37:AZ39"/>
    <mergeCell ref="BA37:BA39"/>
    <mergeCell ref="BB37:BB39"/>
    <mergeCell ref="AD37:AD39"/>
    <mergeCell ref="AE37:AE39"/>
    <mergeCell ref="AX37:AX39"/>
    <mergeCell ref="AA37:AA39"/>
    <mergeCell ref="AB37:AB39"/>
    <mergeCell ref="AC37:AC39"/>
    <mergeCell ref="U37:U39"/>
    <mergeCell ref="V37:V39"/>
    <mergeCell ref="W37:W39"/>
    <mergeCell ref="X37:X39"/>
    <mergeCell ref="Y37:Y39"/>
    <mergeCell ref="O40:O42"/>
    <mergeCell ref="P40:P42"/>
    <mergeCell ref="Q40:Q42"/>
    <mergeCell ref="R40:R42"/>
    <mergeCell ref="S40:S42"/>
    <mergeCell ref="T40:T42"/>
    <mergeCell ref="I40:I42"/>
    <mergeCell ref="J40:J42"/>
    <mergeCell ref="K40:K42"/>
    <mergeCell ref="L40:L42"/>
    <mergeCell ref="M40:M42"/>
    <mergeCell ref="N40:N42"/>
    <mergeCell ref="I37:I39"/>
    <mergeCell ref="J37:J39"/>
    <mergeCell ref="K37:K39"/>
    <mergeCell ref="L37:L39"/>
    <mergeCell ref="M37:M39"/>
    <mergeCell ref="N37:N39"/>
    <mergeCell ref="C40:C42"/>
    <mergeCell ref="D40:D42"/>
    <mergeCell ref="E40:E42"/>
    <mergeCell ref="F40:F42"/>
    <mergeCell ref="G40:G42"/>
    <mergeCell ref="H40:H42"/>
    <mergeCell ref="C37:C39"/>
    <mergeCell ref="D37:D39"/>
    <mergeCell ref="E37:E39"/>
    <mergeCell ref="F37:F39"/>
    <mergeCell ref="G37:G39"/>
    <mergeCell ref="H37:H39"/>
    <mergeCell ref="L34:L36"/>
    <mergeCell ref="M34:M36"/>
    <mergeCell ref="N34:N36"/>
    <mergeCell ref="O37:O39"/>
    <mergeCell ref="P37:P39"/>
    <mergeCell ref="Q37:Q39"/>
    <mergeCell ref="R37:R39"/>
    <mergeCell ref="S37:S39"/>
    <mergeCell ref="T37:T39"/>
    <mergeCell ref="C34:C36"/>
    <mergeCell ref="D34:D36"/>
    <mergeCell ref="E34:E36"/>
    <mergeCell ref="F34:F36"/>
    <mergeCell ref="G34:G36"/>
    <mergeCell ref="H34:H36"/>
    <mergeCell ref="AA31:AA33"/>
    <mergeCell ref="AB31:AB33"/>
    <mergeCell ref="AC31:AC33"/>
    <mergeCell ref="C31:C33"/>
    <mergeCell ref="D31:D33"/>
    <mergeCell ref="E31:E33"/>
    <mergeCell ref="F31:F33"/>
    <mergeCell ref="G31:G33"/>
    <mergeCell ref="H31:H33"/>
    <mergeCell ref="O34:O36"/>
    <mergeCell ref="P34:P36"/>
    <mergeCell ref="Q34:Q36"/>
    <mergeCell ref="R34:R36"/>
    <mergeCell ref="S34:S36"/>
    <mergeCell ref="T34:T36"/>
    <mergeCell ref="I34:I36"/>
    <mergeCell ref="J34:J36"/>
    <mergeCell ref="K34:K36"/>
    <mergeCell ref="AE31:AE33"/>
    <mergeCell ref="AX31:AX33"/>
    <mergeCell ref="U31:U33"/>
    <mergeCell ref="V31:V33"/>
    <mergeCell ref="W31:W33"/>
    <mergeCell ref="X31:X33"/>
    <mergeCell ref="Y31:Y33"/>
    <mergeCell ref="I31:I33"/>
    <mergeCell ref="J31:J33"/>
    <mergeCell ref="K31:K33"/>
    <mergeCell ref="L31:L33"/>
    <mergeCell ref="M31:M33"/>
    <mergeCell ref="N31:N33"/>
    <mergeCell ref="O31:O33"/>
    <mergeCell ref="P31:P33"/>
    <mergeCell ref="Q31:Q33"/>
    <mergeCell ref="R31:R33"/>
    <mergeCell ref="S31:S33"/>
    <mergeCell ref="T31:T33"/>
    <mergeCell ref="AY28:AY30"/>
    <mergeCell ref="AZ28:AZ30"/>
    <mergeCell ref="BA28:BA30"/>
    <mergeCell ref="AD28:AD30"/>
    <mergeCell ref="AE28:AE30"/>
    <mergeCell ref="AX28:AX30"/>
    <mergeCell ref="L28:L30"/>
    <mergeCell ref="M28:M30"/>
    <mergeCell ref="N28:N30"/>
    <mergeCell ref="AA28:AA30"/>
    <mergeCell ref="AB28:AB30"/>
    <mergeCell ref="AC28:AC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R19:R21"/>
    <mergeCell ref="S19:S21"/>
    <mergeCell ref="T19:T21"/>
    <mergeCell ref="I19:I21"/>
    <mergeCell ref="J19:J21"/>
    <mergeCell ref="K19:K21"/>
    <mergeCell ref="L19:L21"/>
    <mergeCell ref="M19:M21"/>
    <mergeCell ref="N19:N21"/>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C16:C18"/>
    <mergeCell ref="D16:D18"/>
    <mergeCell ref="E16:E18"/>
    <mergeCell ref="F16:F18"/>
    <mergeCell ref="G16:G18"/>
    <mergeCell ref="H16:H18"/>
    <mergeCell ref="AE13:AE15"/>
    <mergeCell ref="AX13:AX15"/>
    <mergeCell ref="AY13:AY15"/>
    <mergeCell ref="Q16:Q18"/>
    <mergeCell ref="R16:R18"/>
    <mergeCell ref="S16:S18"/>
    <mergeCell ref="T16:T18"/>
    <mergeCell ref="I16:I18"/>
    <mergeCell ref="J16:J18"/>
    <mergeCell ref="K16:K18"/>
    <mergeCell ref="L16:L18"/>
    <mergeCell ref="M16:M18"/>
    <mergeCell ref="N16:N18"/>
    <mergeCell ref="AY16:AY18"/>
    <mergeCell ref="M13:M15"/>
    <mergeCell ref="D13:D15"/>
    <mergeCell ref="E13:E15"/>
    <mergeCell ref="F13:F15"/>
    <mergeCell ref="A13:A42"/>
    <mergeCell ref="B13:B42"/>
    <mergeCell ref="C13:C15"/>
    <mergeCell ref="A5:B5"/>
    <mergeCell ref="C5:D5"/>
    <mergeCell ref="E5:BI6"/>
    <mergeCell ref="A6:B6"/>
    <mergeCell ref="C6:D6"/>
    <mergeCell ref="A11:A12"/>
    <mergeCell ref="B11:B12"/>
    <mergeCell ref="C11:C12"/>
    <mergeCell ref="D11:F11"/>
    <mergeCell ref="G11:AE11"/>
    <mergeCell ref="AZ13:AZ15"/>
    <mergeCell ref="BA13:BA15"/>
    <mergeCell ref="BB13:BB15"/>
    <mergeCell ref="AC13:AC15"/>
    <mergeCell ref="AD13:AD15"/>
    <mergeCell ref="G13:G15"/>
    <mergeCell ref="H13:H15"/>
    <mergeCell ref="I13:I15"/>
    <mergeCell ref="AF11:AF12"/>
    <mergeCell ref="AG11:AG12"/>
    <mergeCell ref="AH11:BB11"/>
    <mergeCell ref="A1:D4"/>
    <mergeCell ref="E1:BI2"/>
    <mergeCell ref="E3:X3"/>
    <mergeCell ref="Y3:AP3"/>
    <mergeCell ref="AR3:BI3"/>
    <mergeCell ref="E4:X4"/>
    <mergeCell ref="Y4:AP4"/>
    <mergeCell ref="AR4:BI4"/>
    <mergeCell ref="BC11:BH11"/>
    <mergeCell ref="A8:B8"/>
    <mergeCell ref="C8:BH8"/>
    <mergeCell ref="A9:B9"/>
    <mergeCell ref="C9:BH9"/>
  </mergeCells>
  <conditionalFormatting sqref="G13:H13 G16:H16 G19:H19 G22:H22 G25:H25 G28:H28 G31:H31 G34:H34 G37:H37 G40:H40">
    <cfRule type="containsText" dxfId="252" priority="24" operator="containsText" text="RARA VEZ">
      <formula>NOT(ISERROR(SEARCH("RARA VEZ",G13)))</formula>
    </cfRule>
    <cfRule type="containsText" dxfId="251" priority="25" operator="containsText" text="IMPROBABLE">
      <formula>NOT(ISERROR(SEARCH("IMPROBABLE",G13)))</formula>
    </cfRule>
    <cfRule type="containsText" dxfId="250" priority="26" operator="containsText" text="POSIBLE">
      <formula>NOT(ISERROR(SEARCH("POSIBLE",G13)))</formula>
    </cfRule>
    <cfRule type="containsText" dxfId="249" priority="27" operator="containsText" text="PROBABLE">
      <formula>NOT(ISERROR(SEARCH("PROBABLE",G13)))</formula>
    </cfRule>
    <cfRule type="containsText" dxfId="248" priority="28" operator="containsText" text="CASI SEGURO">
      <formula>NOT(ISERROR(SEARCH("CASI SEGURO",G13)))</formula>
    </cfRule>
  </conditionalFormatting>
  <conditionalFormatting sqref="AE13 AE16 AE19 AE22 AE25 AE28 AE31 AE34 AE37 AE40">
    <cfRule type="containsText" dxfId="247" priority="20" operator="containsText" text="EXTREMO">
      <formula>NOT(ISERROR(SEARCH("EXTREMO",AE13)))</formula>
    </cfRule>
    <cfRule type="containsText" dxfId="246" priority="21" operator="containsText" text="ALTO">
      <formula>NOT(ISERROR(SEARCH("ALTO",AE13)))</formula>
    </cfRule>
    <cfRule type="containsText" dxfId="245" priority="22" operator="containsText" text="MODERADO">
      <formula>NOT(ISERROR(SEARCH("MODERADO",AE13)))</formula>
    </cfRule>
    <cfRule type="containsText" dxfId="244" priority="23" operator="containsText" text="BAJO">
      <formula>NOT(ISERROR(SEARCH("BAJO",AE13)))</formula>
    </cfRule>
  </conditionalFormatting>
  <conditionalFormatting sqref="BG13:BI13 BH16:BI42 BI14:BI15">
    <cfRule type="expression" dxfId="243" priority="19">
      <formula>#REF!="DILIGENCIE EL PLAN DE ACCIÓN"</formula>
    </cfRule>
  </conditionalFormatting>
  <conditionalFormatting sqref="BC16:BG18">
    <cfRule type="expression" dxfId="242" priority="18">
      <formula>#REF!="DILIGENCIE EL PLAN DE ACCIÓN"</formula>
    </cfRule>
  </conditionalFormatting>
  <conditionalFormatting sqref="BC19:BG21">
    <cfRule type="expression" dxfId="241" priority="17">
      <formula>#REF!="DILIGENCIE EL PLAN DE ACCIÓN"</formula>
    </cfRule>
  </conditionalFormatting>
  <conditionalFormatting sqref="BC22:BG24">
    <cfRule type="expression" dxfId="240" priority="16">
      <formula>#REF!="DILIGENCIE EL PLAN DE ACCIÓN"</formula>
    </cfRule>
  </conditionalFormatting>
  <conditionalFormatting sqref="BC25:BG27">
    <cfRule type="expression" dxfId="239" priority="15">
      <formula>#REF!="DILIGENCIE EL PLAN DE ACCIÓN"</formula>
    </cfRule>
  </conditionalFormatting>
  <conditionalFormatting sqref="BC28:BG30">
    <cfRule type="expression" dxfId="238" priority="14">
      <formula>#REF!="DILIGENCIE EL PLAN DE ACCIÓN"</formula>
    </cfRule>
  </conditionalFormatting>
  <conditionalFormatting sqref="BC31:BG33">
    <cfRule type="expression" dxfId="237" priority="13">
      <formula>#REF!="DILIGENCIE EL PLAN DE ACCIÓN"</formula>
    </cfRule>
  </conditionalFormatting>
  <conditionalFormatting sqref="BC34:BG36">
    <cfRule type="expression" dxfId="236" priority="12">
      <formula>#REF!="DILIGENCIE EL PLAN DE ACCIÓN"</formula>
    </cfRule>
  </conditionalFormatting>
  <conditionalFormatting sqref="BC37:BG39">
    <cfRule type="expression" dxfId="235" priority="11">
      <formula>#REF!="DILIGENCIE EL PLAN DE ACCIÓN"</formula>
    </cfRule>
  </conditionalFormatting>
  <conditionalFormatting sqref="BC40:BG42">
    <cfRule type="expression" dxfId="234" priority="10">
      <formula>#REF!="DILIGENCIE EL PLAN DE ACCIÓN"</formula>
    </cfRule>
  </conditionalFormatting>
  <conditionalFormatting sqref="AD13:AD42">
    <cfRule type="containsText" dxfId="233" priority="29" operator="containsText" text="CATASTRÓFICO">
      <formula>NOT(ISERROR(SEARCH("CATASTRÓFICO",AD13)))</formula>
    </cfRule>
    <cfRule type="containsText" dxfId="232" priority="30" operator="containsText" text="MAYOR">
      <formula>NOT(ISERROR(SEARCH("MAYOR",AD13)))</formula>
    </cfRule>
    <cfRule type="containsText" dxfId="231" priority="31" operator="containsText" text="MODERADO">
      <formula>NOT(ISERROR(SEARCH("MODERADO",AD13)))</formula>
    </cfRule>
  </conditionalFormatting>
  <conditionalFormatting sqref="AZ13:AZ42">
    <cfRule type="containsText" dxfId="230" priority="5" operator="containsText" text="CASI SEGURO">
      <formula>NOT(ISERROR(SEARCH("CASI SEGURO",AZ13)))</formula>
    </cfRule>
    <cfRule type="containsText" dxfId="229" priority="6" operator="containsText" text="PROBABLE">
      <formula>NOT(ISERROR(SEARCH("PROBABLE",AZ13)))</formula>
    </cfRule>
    <cfRule type="containsText" dxfId="228" priority="7" operator="containsText" text="POSIBLE">
      <formula>NOT(ISERROR(SEARCH("POSIBLE",AZ13)))</formula>
    </cfRule>
    <cfRule type="containsText" dxfId="227" priority="8" operator="containsText" text="IMPROBABLE">
      <formula>NOT(ISERROR(SEARCH("IMPROBABLE",AZ13)))</formula>
    </cfRule>
    <cfRule type="containsText" dxfId="226" priority="9" operator="containsText" text="RARA VEZ">
      <formula>NOT(ISERROR(SEARCH("RARA VEZ",AZ13)))</formula>
    </cfRule>
  </conditionalFormatting>
  <conditionalFormatting sqref="BA13:BA42">
    <cfRule type="containsText" dxfId="225" priority="2" operator="containsText" text="MODERADO">
      <formula>NOT(ISERROR(SEARCH("MODERADO",BA13)))</formula>
    </cfRule>
    <cfRule type="containsText" dxfId="224" priority="3" operator="containsText" text="MAYOR">
      <formula>NOT(ISERROR(SEARCH("MAYOR",BA13)))</formula>
    </cfRule>
    <cfRule type="containsText" dxfId="223" priority="4" operator="containsText" text="CATASTRÓFICO">
      <formula>NOT(ISERROR(SEARCH("CATASTRÓFICO",BA13)))</formula>
    </cfRule>
  </conditionalFormatting>
  <conditionalFormatting sqref="BC13:BF13 BC14:BE15">
    <cfRule type="expression" dxfId="222"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900-000000000000}">
          <x14:formula1>
            <xm:f>'Formulas Corrupción'!$Q$7:$Q$10</xm:f>
          </x14:formula1>
          <xm:sqref>BB13:BB42</xm:sqref>
        </x14:dataValidation>
        <x14:dataValidation type="list" allowBlank="1" showInputMessage="1" showErrorMessage="1" xr:uid="{00000000-0002-0000-0900-000001000000}">
          <x14:formula1>
            <xm:f>'Formulas Corrupción'!$M$7:$M$9</xm:f>
          </x14:formula1>
          <xm:sqref>AT13:AT42</xm:sqref>
        </x14:dataValidation>
        <x14:dataValidation type="list" allowBlank="1" showInputMessage="1" showErrorMessage="1" xr:uid="{00000000-0002-0000-0900-000002000000}">
          <x14:formula1>
            <xm:f>'Formulas Corrupción'!$L$7:$L$8</xm:f>
          </x14:formula1>
          <xm:sqref>AR13:AR42</xm:sqref>
        </x14:dataValidation>
        <x14:dataValidation type="list" allowBlank="1" showInputMessage="1" showErrorMessage="1" xr:uid="{00000000-0002-0000-0900-000003000000}">
          <x14:formula1>
            <xm:f>'Formulas Corrupción'!$K$7:$K$8</xm:f>
          </x14:formula1>
          <xm:sqref>AP13:AP42</xm:sqref>
        </x14:dataValidation>
        <x14:dataValidation type="list" allowBlank="1" showInputMessage="1" showErrorMessage="1" xr:uid="{00000000-0002-0000-0900-000004000000}">
          <x14:formula1>
            <xm:f>'Formulas Corrupción'!$J$7:$J$9</xm:f>
          </x14:formula1>
          <xm:sqref>AN13:AN42</xm:sqref>
        </x14:dataValidation>
        <x14:dataValidation type="list" allowBlank="1" showInputMessage="1" showErrorMessage="1" xr:uid="{00000000-0002-0000-0900-000005000000}">
          <x14:formula1>
            <xm:f>'Formulas Corrupción'!$I$7:$I$8</xm:f>
          </x14:formula1>
          <xm:sqref>AL13:AL42</xm:sqref>
        </x14:dataValidation>
        <x14:dataValidation type="list" allowBlank="1" showInputMessage="1" showErrorMessage="1" xr:uid="{00000000-0002-0000-0900-000006000000}">
          <x14:formula1>
            <xm:f>'Formulas Corrupción'!$H$7:$H$8</xm:f>
          </x14:formula1>
          <xm:sqref>AJ13:AJ42</xm:sqref>
        </x14:dataValidation>
        <x14:dataValidation type="list" allowBlank="1" showInputMessage="1" showErrorMessage="1" xr:uid="{00000000-0002-0000-0900-000007000000}">
          <x14:formula1>
            <xm:f>'Formulas Corrupción'!$G$7:$G$8</xm:f>
          </x14:formula1>
          <xm:sqref>AH13:AH42</xm:sqref>
        </x14:dataValidation>
        <x14:dataValidation type="list" allowBlank="1" showInputMessage="1" showErrorMessage="1" xr:uid="{00000000-0002-0000-0900-000008000000}">
          <x14:formula1>
            <xm:f>'Formulas Corrupción'!$P$7:$P$8</xm:f>
          </x14:formula1>
          <xm:sqref>J13:AB42</xm:sqref>
        </x14:dataValidation>
        <x14:dataValidation type="list" allowBlank="1" showInputMessage="1" showErrorMessage="1" xr:uid="{00000000-0002-0000-0900-000009000000}">
          <x14:formula1>
            <xm:f>'Formulas Corrupción'!$E$7:$E$11</xm:f>
          </x14:formula1>
          <xm:sqref>G13:G42</xm:sqref>
        </x14:dataValidation>
        <x14:dataValidation type="list" allowBlank="1" showInputMessage="1" showErrorMessage="1" xr:uid="{00000000-0002-0000-0900-00000A000000}">
          <x14:formula1>
            <xm:f>'Formulas Corrupción'!$AC$7:$AC$9</xm:f>
          </x14:formula1>
          <xm:sqref>BH13 BH16:BH42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BT42"/>
  <sheetViews>
    <sheetView view="pageBreakPreview" topLeftCell="AW2" zoomScale="70" zoomScaleNormal="40" zoomScaleSheetLayoutView="70" workbookViewId="0">
      <selection activeCell="BH13" sqref="BH13"/>
    </sheetView>
  </sheetViews>
  <sheetFormatPr baseColWidth="10" defaultColWidth="11.42578125" defaultRowHeight="12" x14ac:dyDescent="0.25"/>
  <cols>
    <col min="1" max="1" width="20" style="15" bestFit="1" customWidth="1"/>
    <col min="2" max="2" width="23" style="15" customWidth="1"/>
    <col min="3" max="3" width="6.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3.5703125" style="15" customWidth="1"/>
    <col min="56" max="56" width="21.28515625" style="15" customWidth="1"/>
    <col min="57" max="57" width="19.5703125" style="15" customWidth="1"/>
    <col min="58" max="58" width="17.5703125" style="15" customWidth="1"/>
    <col min="59" max="59" width="26.14062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70" s="18" customFormat="1" ht="87" customHeight="1" thickBot="1" x14ac:dyDescent="0.3">
      <c r="A12" s="214"/>
      <c r="B12" s="214"/>
      <c r="C12" s="215"/>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08"/>
      <c r="AG12" s="20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70" ht="96.75" thickBot="1" x14ac:dyDescent="0.3">
      <c r="A13" s="92" t="s">
        <v>127</v>
      </c>
      <c r="B13" s="137" t="s">
        <v>387</v>
      </c>
      <c r="C13" s="202" t="s">
        <v>6</v>
      </c>
      <c r="D13" s="185" t="s">
        <v>388</v>
      </c>
      <c r="E13" s="185" t="s">
        <v>389</v>
      </c>
      <c r="F13" s="185" t="s">
        <v>390</v>
      </c>
      <c r="G13" s="185" t="s">
        <v>209</v>
      </c>
      <c r="H13" s="200" t="str">
        <f>+IF(G13="NO SE HA PRESENTADO EN LOS UNTIMOS 5 AÑOS","RARA VEZ",IF(G13="AL MENOS 1 VEZ EN LOS ULTIMOS 5 AÑOS","IMPROBABLE",IF(G13="AL MENOS 1 VEZ EN LOS ULTIMOS 2 AÑOS","POSIBLE",IF(G13="AL MENOS 1 VEZ EN EL ULTIMO AÑO","PROBABLE",IF(G13="MAS DE 1 VEZ AL AÑO","CASI SEGURO","ERROR")))))</f>
        <v>RARA VEZ</v>
      </c>
      <c r="I13" s="185" t="str">
        <f>+IF(H13="MUY BAJA","20%",IF(H13="BAJA","40%",IF(H13="MEDIA","60%",IF(H13="ALTA","80%",IF(H13="MUY ALTA","100%","ERROR")))))</f>
        <v>ERROR</v>
      </c>
      <c r="J13" s="187" t="s">
        <v>218</v>
      </c>
      <c r="K13" s="187" t="s">
        <v>218</v>
      </c>
      <c r="L13" s="187" t="s">
        <v>218</v>
      </c>
      <c r="M13" s="187" t="s">
        <v>218</v>
      </c>
      <c r="N13" s="187" t="s">
        <v>218</v>
      </c>
      <c r="O13" s="187" t="s">
        <v>218</v>
      </c>
      <c r="P13" s="187" t="s">
        <v>218</v>
      </c>
      <c r="Q13" s="187" t="s">
        <v>218</v>
      </c>
      <c r="R13" s="187" t="s">
        <v>218</v>
      </c>
      <c r="S13" s="187" t="s">
        <v>218</v>
      </c>
      <c r="T13" s="187" t="s">
        <v>218</v>
      </c>
      <c r="U13" s="187" t="s">
        <v>218</v>
      </c>
      <c r="V13" s="187" t="s">
        <v>218</v>
      </c>
      <c r="W13" s="187" t="s">
        <v>218</v>
      </c>
      <c r="X13" s="187" t="s">
        <v>218</v>
      </c>
      <c r="Y13" s="187" t="s">
        <v>228</v>
      </c>
      <c r="Z13" s="187" t="s">
        <v>228</v>
      </c>
      <c r="AA13" s="187" t="s">
        <v>228</v>
      </c>
      <c r="AB13" s="187" t="s">
        <v>228</v>
      </c>
      <c r="AC13" s="189">
        <f>COUNTIF(J13:AB15,"SI")</f>
        <v>15</v>
      </c>
      <c r="AD13" s="191" t="str">
        <f t="shared" ref="AD13" si="0">+IF(AND(AC13&gt;0,AC13&lt;6),"MODERADO",IF(AC13&gt;=12,"CATASTRÓFICO",IF(AND(AC13&gt;5,AC13&lt;12),"MAYOR","")))</f>
        <v>CATASTRÓFICO</v>
      </c>
      <c r="AE13" s="194"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226" t="s">
        <v>391</v>
      </c>
      <c r="AG13" s="189" t="s">
        <v>392</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83">
        <f>AVERAGE(AV13:AV15)</f>
        <v>100</v>
      </c>
      <c r="AY13" s="197" t="str">
        <f>IF(AX13&gt;95,"FUERTE",IF(AND(AX13&lt;95.01,AX13&gt;85.02),"MODERADO",IF(AND(AX13&lt;85.01,AX13&gt;1),"DEBIL","0")))</f>
        <v>FUERTE</v>
      </c>
      <c r="AZ13" s="197"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99" t="str">
        <f>AD13</f>
        <v>CATASTRÓFICO</v>
      </c>
      <c r="BB13" s="193" t="s">
        <v>229</v>
      </c>
      <c r="BC13" s="65" t="s">
        <v>393</v>
      </c>
      <c r="BD13" s="53" t="s">
        <v>392</v>
      </c>
      <c r="BE13" s="53" t="s">
        <v>394</v>
      </c>
      <c r="BF13" s="54">
        <v>45047</v>
      </c>
      <c r="BG13" s="22" t="s">
        <v>544</v>
      </c>
      <c r="BH13" s="20" t="s">
        <v>89</v>
      </c>
      <c r="BI13" s="20"/>
    </row>
    <row r="14" spans="1:70" ht="60.75" thickBot="1" x14ac:dyDescent="0.3">
      <c r="A14" s="92"/>
      <c r="B14" s="137"/>
      <c r="C14" s="203"/>
      <c r="D14" s="94"/>
      <c r="E14" s="94"/>
      <c r="F14" s="94"/>
      <c r="G14" s="94"/>
      <c r="H14" s="92"/>
      <c r="I14" s="94"/>
      <c r="J14" s="170"/>
      <c r="K14" s="170"/>
      <c r="L14" s="170"/>
      <c r="M14" s="170"/>
      <c r="N14" s="170"/>
      <c r="O14" s="170"/>
      <c r="P14" s="170"/>
      <c r="Q14" s="170"/>
      <c r="R14" s="170"/>
      <c r="S14" s="170"/>
      <c r="T14" s="170"/>
      <c r="U14" s="170"/>
      <c r="V14" s="170"/>
      <c r="W14" s="170"/>
      <c r="X14" s="170"/>
      <c r="Y14" s="170"/>
      <c r="Z14" s="170"/>
      <c r="AA14" s="170"/>
      <c r="AB14" s="170"/>
      <c r="AC14" s="173"/>
      <c r="AD14" s="96"/>
      <c r="AE14" s="195"/>
      <c r="AF14" s="227"/>
      <c r="AG14" s="173"/>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76"/>
      <c r="AY14" s="164"/>
      <c r="AZ14" s="164"/>
      <c r="BA14" s="164"/>
      <c r="BB14" s="173"/>
      <c r="BC14" s="65" t="s">
        <v>510</v>
      </c>
      <c r="BD14" s="53" t="s">
        <v>392</v>
      </c>
      <c r="BE14" s="53" t="s">
        <v>395</v>
      </c>
      <c r="BF14" s="54">
        <v>45047</v>
      </c>
      <c r="BG14" s="22" t="s">
        <v>523</v>
      </c>
      <c r="BH14" s="20" t="s">
        <v>88</v>
      </c>
      <c r="BI14" s="20"/>
      <c r="BR14" s="15" t="s">
        <v>7</v>
      </c>
    </row>
    <row r="15" spans="1:70" ht="49.5" customHeight="1" thickBot="1" x14ac:dyDescent="0.3">
      <c r="A15" s="92"/>
      <c r="B15" s="137"/>
      <c r="C15" s="107"/>
      <c r="D15" s="172"/>
      <c r="E15" s="172"/>
      <c r="F15" s="172"/>
      <c r="G15" s="172"/>
      <c r="H15" s="163"/>
      <c r="I15" s="172"/>
      <c r="J15" s="170"/>
      <c r="K15" s="170"/>
      <c r="L15" s="170"/>
      <c r="M15" s="170"/>
      <c r="N15" s="170"/>
      <c r="O15" s="170"/>
      <c r="P15" s="170"/>
      <c r="Q15" s="170"/>
      <c r="R15" s="170"/>
      <c r="S15" s="170"/>
      <c r="T15" s="170"/>
      <c r="U15" s="170"/>
      <c r="V15" s="170"/>
      <c r="W15" s="170"/>
      <c r="X15" s="170"/>
      <c r="Y15" s="170"/>
      <c r="Z15" s="170"/>
      <c r="AA15" s="170"/>
      <c r="AB15" s="170"/>
      <c r="AC15" s="173"/>
      <c r="AD15" s="156"/>
      <c r="AE15" s="196"/>
      <c r="AF15" s="228"/>
      <c r="AG15" s="190"/>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84"/>
      <c r="AY15" s="198"/>
      <c r="AZ15" s="198"/>
      <c r="BA15" s="198"/>
      <c r="BB15" s="190"/>
      <c r="BC15" s="65" t="s">
        <v>396</v>
      </c>
      <c r="BD15" s="53" t="s">
        <v>392</v>
      </c>
      <c r="BE15" s="53" t="s">
        <v>371</v>
      </c>
      <c r="BF15" s="54">
        <v>45047</v>
      </c>
      <c r="BG15" s="22" t="s">
        <v>523</v>
      </c>
      <c r="BH15" s="20" t="s">
        <v>88</v>
      </c>
      <c r="BI15" s="20"/>
    </row>
    <row r="16" spans="1:70" ht="49.9" hidden="1" customHeight="1" thickBot="1" x14ac:dyDescent="0.25">
      <c r="A16" s="92"/>
      <c r="B16" s="137"/>
      <c r="C16" s="202" t="s">
        <v>56</v>
      </c>
      <c r="D16" s="185"/>
      <c r="E16" s="185"/>
      <c r="F16" s="185"/>
      <c r="G16" s="185"/>
      <c r="H16" s="200"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85" t="str">
        <f t="shared" ref="I16" si="11">+IF(H16="MUY BAJA","20%",IF(H16="BAJA","40%",IF(H16="MEDIA","60%",IF(H16="ALTA","80%",IF(H16="MUY ALTA","100%","ERROR")))))</f>
        <v>ERROR</v>
      </c>
      <c r="J16" s="187"/>
      <c r="K16" s="187"/>
      <c r="L16" s="187"/>
      <c r="M16" s="187"/>
      <c r="N16" s="187"/>
      <c r="O16" s="187"/>
      <c r="P16" s="187"/>
      <c r="Q16" s="187"/>
      <c r="R16" s="187"/>
      <c r="S16" s="187"/>
      <c r="T16" s="187"/>
      <c r="U16" s="187"/>
      <c r="V16" s="187"/>
      <c r="W16" s="187"/>
      <c r="X16" s="187"/>
      <c r="Y16" s="187"/>
      <c r="Z16" s="187"/>
      <c r="AA16" s="187"/>
      <c r="AB16" s="187"/>
      <c r="AC16" s="189">
        <f t="shared" ref="AC16" si="12">COUNTIF(J16:AB18,"SI")</f>
        <v>0</v>
      </c>
      <c r="AD16" s="191" t="str">
        <f t="shared" ref="AD16:AD40" si="13">+IF(AND(AC16&gt;0,AC16&lt;6),"MODERADO",IF(AC16&gt;=12,"CATASTRÓFICO",IF(AND(AC16&gt;5,AC16&lt;12),"MAYOR","")))</f>
        <v/>
      </c>
      <c r="AE16" s="194"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19"/>
      <c r="AG16" s="27"/>
      <c r="AH16" s="27"/>
      <c r="AI16" s="27">
        <f t="shared" si="1"/>
        <v>0</v>
      </c>
      <c r="AJ16" s="27"/>
      <c r="AK16" s="27">
        <f t="shared" si="2"/>
        <v>0</v>
      </c>
      <c r="AL16" s="27"/>
      <c r="AM16" s="27">
        <f t="shared" si="3"/>
        <v>0</v>
      </c>
      <c r="AN16" s="27"/>
      <c r="AO16" s="27">
        <f t="shared" si="4"/>
        <v>0</v>
      </c>
      <c r="AP16" s="27"/>
      <c r="AQ16" s="27">
        <f t="shared" si="5"/>
        <v>0</v>
      </c>
      <c r="AR16" s="27"/>
      <c r="AS16" s="27">
        <f t="shared" si="6"/>
        <v>0</v>
      </c>
      <c r="AT16" s="27"/>
      <c r="AU16" s="27">
        <f t="shared" si="7"/>
        <v>0</v>
      </c>
      <c r="AV16" s="27">
        <f t="shared" si="8"/>
        <v>0</v>
      </c>
      <c r="AW16" s="28" t="str">
        <f t="shared" si="9"/>
        <v>ESTABLECER CONTROL</v>
      </c>
      <c r="AX16" s="183">
        <f t="shared" ref="AX16" si="15">AVERAGE(AV16:AV18)</f>
        <v>0</v>
      </c>
      <c r="AY16" s="197" t="str">
        <f t="shared" ref="AY16" si="16">IF(AX16&gt;95,"FUERTE",IF(AND(AX16&lt;95.01,AX16&gt;85.02),"MODERADO",IF(AND(AX16&lt;85.01,AX16&gt;1),"DEBIL","0")))</f>
        <v>0</v>
      </c>
      <c r="AZ16" s="197"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99" t="str">
        <f t="shared" ref="BA16" si="18">AD16</f>
        <v/>
      </c>
      <c r="BB16" s="193"/>
      <c r="BC16" s="20"/>
      <c r="BD16" s="20"/>
      <c r="BE16" s="20"/>
      <c r="BF16" s="20"/>
      <c r="BG16" s="20"/>
      <c r="BH16" s="20"/>
      <c r="BI16" s="20"/>
      <c r="BR16" s="15" t="s">
        <v>8</v>
      </c>
    </row>
    <row r="17" spans="1:72" ht="49.9" hidden="1" customHeight="1" thickBot="1" x14ac:dyDescent="0.3">
      <c r="A17" s="92"/>
      <c r="B17" s="137"/>
      <c r="C17" s="203"/>
      <c r="D17" s="94"/>
      <c r="E17" s="94"/>
      <c r="F17" s="94"/>
      <c r="G17" s="94"/>
      <c r="H17" s="92"/>
      <c r="I17" s="94"/>
      <c r="J17" s="170"/>
      <c r="K17" s="170"/>
      <c r="L17" s="170"/>
      <c r="M17" s="170"/>
      <c r="N17" s="170"/>
      <c r="O17" s="170"/>
      <c r="P17" s="170"/>
      <c r="Q17" s="170"/>
      <c r="R17" s="170"/>
      <c r="S17" s="170"/>
      <c r="T17" s="170"/>
      <c r="U17" s="170"/>
      <c r="V17" s="170"/>
      <c r="W17" s="170"/>
      <c r="X17" s="170"/>
      <c r="Y17" s="170"/>
      <c r="Z17" s="170"/>
      <c r="AA17" s="170"/>
      <c r="AB17" s="170"/>
      <c r="AC17" s="173"/>
      <c r="AD17" s="96"/>
      <c r="AE17" s="195"/>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76"/>
      <c r="AY17" s="164"/>
      <c r="AZ17" s="164"/>
      <c r="BA17" s="164"/>
      <c r="BB17" s="173"/>
      <c r="BC17" s="20"/>
      <c r="BD17" s="20"/>
      <c r="BE17" s="20"/>
      <c r="BF17" s="20"/>
      <c r="BG17" s="20"/>
      <c r="BH17" s="20"/>
      <c r="BI17" s="20"/>
    </row>
    <row r="18" spans="1:72" ht="49.9" hidden="1" customHeight="1" thickBot="1" x14ac:dyDescent="0.3">
      <c r="A18" s="92"/>
      <c r="B18" s="137"/>
      <c r="C18" s="107"/>
      <c r="D18" s="172"/>
      <c r="E18" s="172"/>
      <c r="F18" s="172"/>
      <c r="G18" s="172"/>
      <c r="H18" s="163"/>
      <c r="I18" s="172"/>
      <c r="J18" s="170"/>
      <c r="K18" s="170"/>
      <c r="L18" s="170"/>
      <c r="M18" s="170"/>
      <c r="N18" s="170"/>
      <c r="O18" s="170"/>
      <c r="P18" s="170"/>
      <c r="Q18" s="170"/>
      <c r="R18" s="170"/>
      <c r="S18" s="170"/>
      <c r="T18" s="170"/>
      <c r="U18" s="170"/>
      <c r="V18" s="170"/>
      <c r="W18" s="170"/>
      <c r="X18" s="170"/>
      <c r="Y18" s="170"/>
      <c r="Z18" s="170"/>
      <c r="AA18" s="170"/>
      <c r="AB18" s="170"/>
      <c r="AC18" s="173"/>
      <c r="AD18" s="156"/>
      <c r="AE18" s="196"/>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184"/>
      <c r="AY18" s="198"/>
      <c r="AZ18" s="198"/>
      <c r="BA18" s="198"/>
      <c r="BB18" s="190"/>
      <c r="BC18" s="20"/>
      <c r="BD18" s="20"/>
      <c r="BE18" s="20"/>
      <c r="BF18" s="20"/>
      <c r="BG18" s="20"/>
      <c r="BH18" s="20"/>
      <c r="BI18" s="20"/>
      <c r="BR18" s="15" t="s">
        <v>9</v>
      </c>
    </row>
    <row r="19" spans="1:72" ht="49.9" hidden="1" customHeight="1" thickBot="1" x14ac:dyDescent="0.3">
      <c r="A19" s="92"/>
      <c r="B19" s="137"/>
      <c r="C19" s="202" t="s">
        <v>57</v>
      </c>
      <c r="D19" s="185"/>
      <c r="E19" s="185"/>
      <c r="F19" s="185"/>
      <c r="G19" s="185"/>
      <c r="H19" s="200"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85" t="str">
        <f t="shared" ref="I19" si="20">+IF(H19="MUY BAJA","20%",IF(H19="BAJA","40%",IF(H19="MEDIA","60%",IF(H19="ALTA","80%",IF(H19="MUY ALTA","100%","ERROR")))))</f>
        <v>ERROR</v>
      </c>
      <c r="J19" s="187"/>
      <c r="K19" s="187"/>
      <c r="L19" s="187"/>
      <c r="M19" s="187"/>
      <c r="N19" s="187"/>
      <c r="O19" s="187"/>
      <c r="P19" s="187"/>
      <c r="Q19" s="187"/>
      <c r="R19" s="187"/>
      <c r="S19" s="187"/>
      <c r="T19" s="187"/>
      <c r="U19" s="187"/>
      <c r="V19" s="187"/>
      <c r="W19" s="187"/>
      <c r="X19" s="187"/>
      <c r="Y19" s="187"/>
      <c r="Z19" s="187"/>
      <c r="AA19" s="187"/>
      <c r="AB19" s="187"/>
      <c r="AC19" s="189">
        <f t="shared" ref="AC19" si="21">COUNTIF(J19:AB21,"SI")</f>
        <v>0</v>
      </c>
      <c r="AD19" s="191" t="str">
        <f t="shared" si="13"/>
        <v/>
      </c>
      <c r="AE19" s="194"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83">
        <f t="shared" ref="AX19" si="23">AVERAGE(AV19:AV21)</f>
        <v>0</v>
      </c>
      <c r="AY19" s="197" t="str">
        <f t="shared" ref="AY19" si="24">IF(AX19&gt;95,"FUERTE",IF(AND(AX19&lt;95.01,AX19&gt;85.02),"MODERADO",IF(AND(AX19&lt;85.01,AX19&gt;1),"DEBIL","0")))</f>
        <v>0</v>
      </c>
      <c r="AZ19" s="197"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99" t="str">
        <f t="shared" ref="BA19" si="26">AD19</f>
        <v/>
      </c>
      <c r="BB19" s="193"/>
      <c r="BC19" s="20"/>
      <c r="BD19" s="20"/>
      <c r="BE19" s="20"/>
      <c r="BF19" s="20"/>
      <c r="BG19" s="20"/>
      <c r="BH19" s="20"/>
      <c r="BI19" s="20"/>
      <c r="BR19" s="15" t="s">
        <v>13</v>
      </c>
    </row>
    <row r="20" spans="1:72" ht="49.9" hidden="1" customHeight="1" thickBot="1" x14ac:dyDescent="0.3">
      <c r="A20" s="92"/>
      <c r="B20" s="137"/>
      <c r="C20" s="203"/>
      <c r="D20" s="94"/>
      <c r="E20" s="94"/>
      <c r="F20" s="94"/>
      <c r="G20" s="94"/>
      <c r="H20" s="92"/>
      <c r="I20" s="94"/>
      <c r="J20" s="170"/>
      <c r="K20" s="170"/>
      <c r="L20" s="170"/>
      <c r="M20" s="170"/>
      <c r="N20" s="170"/>
      <c r="O20" s="170"/>
      <c r="P20" s="170"/>
      <c r="Q20" s="170"/>
      <c r="R20" s="170"/>
      <c r="S20" s="170"/>
      <c r="T20" s="170"/>
      <c r="U20" s="170"/>
      <c r="V20" s="170"/>
      <c r="W20" s="170"/>
      <c r="X20" s="170"/>
      <c r="Y20" s="170"/>
      <c r="Z20" s="170"/>
      <c r="AA20" s="170"/>
      <c r="AB20" s="170"/>
      <c r="AC20" s="173"/>
      <c r="AD20" s="96"/>
      <c r="AE20" s="195"/>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76"/>
      <c r="AY20" s="164"/>
      <c r="AZ20" s="164"/>
      <c r="BA20" s="164"/>
      <c r="BB20" s="173"/>
      <c r="BC20" s="20"/>
      <c r="BD20" s="20"/>
      <c r="BE20" s="20"/>
      <c r="BF20" s="20"/>
      <c r="BG20" s="20"/>
      <c r="BH20" s="20"/>
      <c r="BI20" s="20"/>
      <c r="BR20" s="15" t="s">
        <v>14</v>
      </c>
    </row>
    <row r="21" spans="1:72" ht="49.9" hidden="1" customHeight="1" thickBot="1" x14ac:dyDescent="0.3">
      <c r="A21" s="92"/>
      <c r="B21" s="137"/>
      <c r="C21" s="107"/>
      <c r="D21" s="172"/>
      <c r="E21" s="172"/>
      <c r="F21" s="172"/>
      <c r="G21" s="172"/>
      <c r="H21" s="163"/>
      <c r="I21" s="172"/>
      <c r="J21" s="170"/>
      <c r="K21" s="170"/>
      <c r="L21" s="170"/>
      <c r="M21" s="170"/>
      <c r="N21" s="170"/>
      <c r="O21" s="170"/>
      <c r="P21" s="170"/>
      <c r="Q21" s="170"/>
      <c r="R21" s="170"/>
      <c r="S21" s="170"/>
      <c r="T21" s="170"/>
      <c r="U21" s="170"/>
      <c r="V21" s="170"/>
      <c r="W21" s="170"/>
      <c r="X21" s="170"/>
      <c r="Y21" s="170"/>
      <c r="Z21" s="170"/>
      <c r="AA21" s="170"/>
      <c r="AB21" s="170"/>
      <c r="AC21" s="173"/>
      <c r="AD21" s="156"/>
      <c r="AE21" s="196"/>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84"/>
      <c r="AY21" s="198"/>
      <c r="AZ21" s="198"/>
      <c r="BA21" s="198"/>
      <c r="BB21" s="190"/>
      <c r="BC21" s="20"/>
      <c r="BD21" s="20"/>
      <c r="BE21" s="20"/>
      <c r="BF21" s="20"/>
      <c r="BG21" s="20"/>
      <c r="BH21" s="20"/>
      <c r="BI21" s="20"/>
      <c r="BR21" s="15" t="s">
        <v>15</v>
      </c>
    </row>
    <row r="22" spans="1:72" ht="49.9" hidden="1" customHeight="1" thickBot="1" x14ac:dyDescent="0.3">
      <c r="A22" s="92"/>
      <c r="B22" s="137"/>
      <c r="C22" s="202" t="s">
        <v>58</v>
      </c>
      <c r="D22" s="185"/>
      <c r="E22" s="185"/>
      <c r="F22" s="185"/>
      <c r="G22" s="185"/>
      <c r="H22" s="200"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85" t="str">
        <f t="shared" ref="I22" si="28">+IF(H22="MUY BAJA","20%",IF(H22="BAJA","40%",IF(H22="MEDIA","60%",IF(H22="ALTA","80%",IF(H22="MUY ALTA","100%","ERROR")))))</f>
        <v>ERROR</v>
      </c>
      <c r="J22" s="187"/>
      <c r="K22" s="187"/>
      <c r="L22" s="187"/>
      <c r="M22" s="187"/>
      <c r="N22" s="187"/>
      <c r="O22" s="187"/>
      <c r="P22" s="187"/>
      <c r="Q22" s="187"/>
      <c r="R22" s="187"/>
      <c r="S22" s="187"/>
      <c r="T22" s="187"/>
      <c r="U22" s="187"/>
      <c r="V22" s="187"/>
      <c r="W22" s="187"/>
      <c r="X22" s="187"/>
      <c r="Y22" s="187"/>
      <c r="Z22" s="187"/>
      <c r="AA22" s="187"/>
      <c r="AB22" s="187"/>
      <c r="AC22" s="189">
        <f t="shared" ref="AC22" si="29">COUNTIF(J22:AB24,"SI")</f>
        <v>0</v>
      </c>
      <c r="AD22" s="191" t="str">
        <f t="shared" si="13"/>
        <v/>
      </c>
      <c r="AE22" s="194"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83">
        <f t="shared" ref="AX22" si="31">AVERAGE(AV22:AV24)</f>
        <v>0</v>
      </c>
      <c r="AY22" s="197" t="str">
        <f t="shared" ref="AY22" si="32">IF(AX22&gt;95,"FUERTE",IF(AND(AX22&lt;95.01,AX22&gt;85.02),"MODERADO",IF(AND(AX22&lt;85.01,AX22&gt;1),"DEBIL","0")))</f>
        <v>0</v>
      </c>
      <c r="AZ22" s="197"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99" t="str">
        <f t="shared" ref="BA22" si="34">AD22</f>
        <v/>
      </c>
      <c r="BB22" s="193"/>
      <c r="BC22" s="20"/>
      <c r="BD22" s="20"/>
      <c r="BE22" s="20"/>
      <c r="BF22" s="20"/>
      <c r="BG22" s="20"/>
      <c r="BH22" s="20"/>
      <c r="BI22" s="20"/>
      <c r="BT22" s="15" t="s">
        <v>24</v>
      </c>
    </row>
    <row r="23" spans="1:72" ht="49.9" hidden="1" customHeight="1" thickBot="1" x14ac:dyDescent="0.3">
      <c r="A23" s="92"/>
      <c r="B23" s="137"/>
      <c r="C23" s="203"/>
      <c r="D23" s="94"/>
      <c r="E23" s="94"/>
      <c r="F23" s="94"/>
      <c r="G23" s="94"/>
      <c r="H23" s="92"/>
      <c r="I23" s="94"/>
      <c r="J23" s="170"/>
      <c r="K23" s="170"/>
      <c r="L23" s="170"/>
      <c r="M23" s="170"/>
      <c r="N23" s="170"/>
      <c r="O23" s="170"/>
      <c r="P23" s="170"/>
      <c r="Q23" s="170"/>
      <c r="R23" s="170"/>
      <c r="S23" s="170"/>
      <c r="T23" s="170"/>
      <c r="U23" s="170"/>
      <c r="V23" s="170"/>
      <c r="W23" s="170"/>
      <c r="X23" s="170"/>
      <c r="Y23" s="170"/>
      <c r="Z23" s="170"/>
      <c r="AA23" s="170"/>
      <c r="AB23" s="170"/>
      <c r="AC23" s="173"/>
      <c r="AD23" s="96"/>
      <c r="AE23" s="195"/>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76"/>
      <c r="AY23" s="164"/>
      <c r="AZ23" s="164"/>
      <c r="BA23" s="164"/>
      <c r="BB23" s="173"/>
      <c r="BC23" s="20"/>
      <c r="BD23" s="20"/>
      <c r="BE23" s="20"/>
      <c r="BF23" s="20"/>
      <c r="BG23" s="20"/>
      <c r="BH23" s="20"/>
      <c r="BI23" s="20"/>
      <c r="BT23" s="15" t="s">
        <v>25</v>
      </c>
    </row>
    <row r="24" spans="1:72" ht="49.9" hidden="1" customHeight="1" thickBot="1" x14ac:dyDescent="0.3">
      <c r="A24" s="92"/>
      <c r="B24" s="137"/>
      <c r="C24" s="107"/>
      <c r="D24" s="172"/>
      <c r="E24" s="172"/>
      <c r="F24" s="172"/>
      <c r="G24" s="172"/>
      <c r="H24" s="163"/>
      <c r="I24" s="172"/>
      <c r="J24" s="170"/>
      <c r="K24" s="170"/>
      <c r="L24" s="170"/>
      <c r="M24" s="170"/>
      <c r="N24" s="170"/>
      <c r="O24" s="170"/>
      <c r="P24" s="170"/>
      <c r="Q24" s="170"/>
      <c r="R24" s="170"/>
      <c r="S24" s="170"/>
      <c r="T24" s="170"/>
      <c r="U24" s="170"/>
      <c r="V24" s="170"/>
      <c r="W24" s="170"/>
      <c r="X24" s="170"/>
      <c r="Y24" s="170"/>
      <c r="Z24" s="170"/>
      <c r="AA24" s="170"/>
      <c r="AB24" s="170"/>
      <c r="AC24" s="173"/>
      <c r="AD24" s="156"/>
      <c r="AE24" s="196"/>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84"/>
      <c r="AY24" s="198"/>
      <c r="AZ24" s="198"/>
      <c r="BA24" s="198"/>
      <c r="BB24" s="190"/>
      <c r="BC24" s="20"/>
      <c r="BD24" s="20"/>
      <c r="BE24" s="20"/>
      <c r="BF24" s="20"/>
      <c r="BG24" s="20"/>
      <c r="BH24" s="20"/>
      <c r="BI24" s="20"/>
      <c r="BT24" s="15" t="s">
        <v>26</v>
      </c>
    </row>
    <row r="25" spans="1:72" ht="49.9" hidden="1" customHeight="1" thickBot="1" x14ac:dyDescent="0.3">
      <c r="A25" s="92"/>
      <c r="B25" s="137"/>
      <c r="C25" s="202" t="s">
        <v>59</v>
      </c>
      <c r="D25" s="185"/>
      <c r="E25" s="185"/>
      <c r="F25" s="185"/>
      <c r="G25" s="185"/>
      <c r="H25" s="200"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85" t="str">
        <f t="shared" ref="I25" si="36">+IF(H25="MUY BAJA","20%",IF(H25="BAJA","40%",IF(H25="MEDIA","60%",IF(H25="ALTA","80%",IF(H25="MUY ALTA","100%","ERROR")))))</f>
        <v>ERROR</v>
      </c>
      <c r="J25" s="187"/>
      <c r="K25" s="187"/>
      <c r="L25" s="187"/>
      <c r="M25" s="187"/>
      <c r="N25" s="187"/>
      <c r="O25" s="187"/>
      <c r="P25" s="187"/>
      <c r="Q25" s="187"/>
      <c r="R25" s="187"/>
      <c r="S25" s="187"/>
      <c r="T25" s="187"/>
      <c r="U25" s="187"/>
      <c r="V25" s="187"/>
      <c r="W25" s="187"/>
      <c r="X25" s="187"/>
      <c r="Y25" s="187"/>
      <c r="Z25" s="187"/>
      <c r="AA25" s="187"/>
      <c r="AB25" s="187"/>
      <c r="AC25" s="189">
        <f t="shared" ref="AC25" si="37">COUNTIF(J25:AB27,"SI")</f>
        <v>0</v>
      </c>
      <c r="AD25" s="191" t="str">
        <f t="shared" si="13"/>
        <v/>
      </c>
      <c r="AE25" s="194"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83">
        <f t="shared" ref="AX25" si="39">AVERAGE(AV25:AV27)</f>
        <v>0</v>
      </c>
      <c r="AY25" s="197" t="str">
        <f t="shared" ref="AY25" si="40">IF(AX25&gt;95,"FUERTE",IF(AND(AX25&lt;95.01,AX25&gt;85.02),"MODERADO",IF(AND(AX25&lt;85.01,AX25&gt;1),"DEBIL","0")))</f>
        <v>0</v>
      </c>
      <c r="AZ25" s="197"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99" t="str">
        <f t="shared" ref="BA25" si="42">AD25</f>
        <v/>
      </c>
      <c r="BB25" s="193"/>
      <c r="BC25" s="20"/>
      <c r="BD25" s="20"/>
      <c r="BE25" s="20"/>
      <c r="BF25" s="20"/>
      <c r="BG25" s="20"/>
      <c r="BH25" s="20"/>
      <c r="BI25" s="20"/>
    </row>
    <row r="26" spans="1:72" ht="49.9" hidden="1" customHeight="1" thickBot="1" x14ac:dyDescent="0.3">
      <c r="A26" s="92"/>
      <c r="B26" s="137"/>
      <c r="C26" s="203"/>
      <c r="D26" s="94"/>
      <c r="E26" s="94"/>
      <c r="F26" s="94"/>
      <c r="G26" s="94"/>
      <c r="H26" s="92"/>
      <c r="I26" s="94"/>
      <c r="J26" s="170"/>
      <c r="K26" s="170"/>
      <c r="L26" s="170"/>
      <c r="M26" s="170"/>
      <c r="N26" s="170"/>
      <c r="O26" s="170"/>
      <c r="P26" s="170"/>
      <c r="Q26" s="170"/>
      <c r="R26" s="170"/>
      <c r="S26" s="170"/>
      <c r="T26" s="170"/>
      <c r="U26" s="170"/>
      <c r="V26" s="170"/>
      <c r="W26" s="170"/>
      <c r="X26" s="170"/>
      <c r="Y26" s="170"/>
      <c r="Z26" s="170"/>
      <c r="AA26" s="170"/>
      <c r="AB26" s="170"/>
      <c r="AC26" s="173"/>
      <c r="AD26" s="96"/>
      <c r="AE26" s="195"/>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76"/>
      <c r="AY26" s="164"/>
      <c r="AZ26" s="164"/>
      <c r="BA26" s="164"/>
      <c r="BB26" s="173"/>
      <c r="BC26" s="20"/>
      <c r="BD26" s="20"/>
      <c r="BE26" s="20"/>
      <c r="BF26" s="20"/>
      <c r="BG26" s="20"/>
      <c r="BH26" s="20"/>
      <c r="BI26" s="20"/>
    </row>
    <row r="27" spans="1:72" ht="49.9" hidden="1" customHeight="1" thickBot="1" x14ac:dyDescent="0.3">
      <c r="A27" s="92"/>
      <c r="B27" s="137"/>
      <c r="C27" s="107"/>
      <c r="D27" s="172"/>
      <c r="E27" s="172"/>
      <c r="F27" s="172"/>
      <c r="G27" s="172"/>
      <c r="H27" s="163"/>
      <c r="I27" s="172"/>
      <c r="J27" s="170"/>
      <c r="K27" s="170"/>
      <c r="L27" s="170"/>
      <c r="M27" s="170"/>
      <c r="N27" s="170"/>
      <c r="O27" s="170"/>
      <c r="P27" s="170"/>
      <c r="Q27" s="170"/>
      <c r="R27" s="170"/>
      <c r="S27" s="170"/>
      <c r="T27" s="170"/>
      <c r="U27" s="170"/>
      <c r="V27" s="170"/>
      <c r="W27" s="170"/>
      <c r="X27" s="170"/>
      <c r="Y27" s="170"/>
      <c r="Z27" s="170"/>
      <c r="AA27" s="170"/>
      <c r="AB27" s="170"/>
      <c r="AC27" s="173"/>
      <c r="AD27" s="156"/>
      <c r="AE27" s="196"/>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84"/>
      <c r="AY27" s="198"/>
      <c r="AZ27" s="198"/>
      <c r="BA27" s="198"/>
      <c r="BB27" s="190"/>
      <c r="BC27" s="20"/>
      <c r="BD27" s="20"/>
      <c r="BE27" s="20"/>
      <c r="BF27" s="20"/>
      <c r="BG27" s="20"/>
      <c r="BH27" s="20"/>
      <c r="BI27" s="20"/>
    </row>
    <row r="28" spans="1:72" ht="49.9" hidden="1" customHeight="1" thickBot="1" x14ac:dyDescent="0.3">
      <c r="A28" s="92"/>
      <c r="B28" s="137"/>
      <c r="C28" s="202" t="s">
        <v>60</v>
      </c>
      <c r="D28" s="185"/>
      <c r="E28" s="185"/>
      <c r="F28" s="185"/>
      <c r="G28" s="185"/>
      <c r="H28" s="200"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85" t="str">
        <f t="shared" ref="I28" si="44">+IF(H28="MUY BAJA","20%",IF(H28="BAJA","40%",IF(H28="MEDIA","60%",IF(H28="ALTA","80%",IF(H28="MUY ALTA","100%","ERROR")))))</f>
        <v>ERROR</v>
      </c>
      <c r="J28" s="187"/>
      <c r="K28" s="187"/>
      <c r="L28" s="187"/>
      <c r="M28" s="187"/>
      <c r="N28" s="187"/>
      <c r="O28" s="187"/>
      <c r="P28" s="187"/>
      <c r="Q28" s="187"/>
      <c r="R28" s="187"/>
      <c r="S28" s="187"/>
      <c r="T28" s="187"/>
      <c r="U28" s="187"/>
      <c r="V28" s="187"/>
      <c r="W28" s="187"/>
      <c r="X28" s="187"/>
      <c r="Y28" s="187"/>
      <c r="Z28" s="187"/>
      <c r="AA28" s="187"/>
      <c r="AB28" s="187"/>
      <c r="AC28" s="189">
        <f t="shared" ref="AC28" si="45">COUNTIF(J28:AB30,"SI")</f>
        <v>0</v>
      </c>
      <c r="AD28" s="191" t="str">
        <f t="shared" si="13"/>
        <v/>
      </c>
      <c r="AE28" s="194"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83">
        <f t="shared" ref="AX28" si="47">AVERAGE(AV28:AV30)</f>
        <v>0</v>
      </c>
      <c r="AY28" s="197" t="str">
        <f t="shared" ref="AY28" si="48">IF(AX28&gt;95,"FUERTE",IF(AND(AX28&lt;95.01,AX28&gt;85.02),"MODERADO",IF(AND(AX28&lt;85.01,AX28&gt;1),"DEBIL","0")))</f>
        <v>0</v>
      </c>
      <c r="AZ28" s="197"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99" t="str">
        <f t="shared" ref="BA28" si="50">AD28</f>
        <v/>
      </c>
      <c r="BB28" s="193"/>
      <c r="BC28" s="20"/>
      <c r="BD28" s="20"/>
      <c r="BE28" s="20"/>
      <c r="BF28" s="20"/>
      <c r="BG28" s="20"/>
      <c r="BH28" s="20"/>
      <c r="BI28" s="20"/>
    </row>
    <row r="29" spans="1:72" ht="49.9" hidden="1" customHeight="1" thickBot="1" x14ac:dyDescent="0.3">
      <c r="A29" s="92"/>
      <c r="B29" s="137"/>
      <c r="C29" s="203"/>
      <c r="D29" s="94"/>
      <c r="E29" s="94"/>
      <c r="F29" s="94"/>
      <c r="G29" s="94"/>
      <c r="H29" s="92"/>
      <c r="I29" s="94"/>
      <c r="J29" s="170"/>
      <c r="K29" s="170"/>
      <c r="L29" s="170"/>
      <c r="M29" s="170"/>
      <c r="N29" s="170"/>
      <c r="O29" s="170"/>
      <c r="P29" s="170"/>
      <c r="Q29" s="170"/>
      <c r="R29" s="170"/>
      <c r="S29" s="170"/>
      <c r="T29" s="170"/>
      <c r="U29" s="170"/>
      <c r="V29" s="170"/>
      <c r="W29" s="170"/>
      <c r="X29" s="170"/>
      <c r="Y29" s="170"/>
      <c r="Z29" s="170"/>
      <c r="AA29" s="170"/>
      <c r="AB29" s="170"/>
      <c r="AC29" s="173"/>
      <c r="AD29" s="96"/>
      <c r="AE29" s="195"/>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76"/>
      <c r="AY29" s="164"/>
      <c r="AZ29" s="164"/>
      <c r="BA29" s="164"/>
      <c r="BB29" s="173"/>
      <c r="BC29" s="20"/>
      <c r="BD29" s="20"/>
      <c r="BE29" s="20"/>
      <c r="BF29" s="20"/>
      <c r="BG29" s="20"/>
      <c r="BH29" s="20"/>
      <c r="BI29" s="20"/>
    </row>
    <row r="30" spans="1:72" ht="49.9" hidden="1" customHeight="1" thickBot="1" x14ac:dyDescent="0.3">
      <c r="A30" s="92"/>
      <c r="B30" s="137"/>
      <c r="C30" s="107"/>
      <c r="D30" s="172"/>
      <c r="E30" s="172"/>
      <c r="F30" s="172"/>
      <c r="G30" s="172"/>
      <c r="H30" s="163"/>
      <c r="I30" s="172"/>
      <c r="J30" s="170"/>
      <c r="K30" s="170"/>
      <c r="L30" s="170"/>
      <c r="M30" s="170"/>
      <c r="N30" s="170"/>
      <c r="O30" s="170"/>
      <c r="P30" s="170"/>
      <c r="Q30" s="170"/>
      <c r="R30" s="170"/>
      <c r="S30" s="170"/>
      <c r="T30" s="170"/>
      <c r="U30" s="170"/>
      <c r="V30" s="170"/>
      <c r="W30" s="170"/>
      <c r="X30" s="170"/>
      <c r="Y30" s="170"/>
      <c r="Z30" s="170"/>
      <c r="AA30" s="170"/>
      <c r="AB30" s="170"/>
      <c r="AC30" s="173"/>
      <c r="AD30" s="156"/>
      <c r="AE30" s="196"/>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84"/>
      <c r="AY30" s="198"/>
      <c r="AZ30" s="198"/>
      <c r="BA30" s="198"/>
      <c r="BB30" s="190"/>
      <c r="BC30" s="20"/>
      <c r="BD30" s="20"/>
      <c r="BE30" s="20"/>
      <c r="BF30" s="20"/>
      <c r="BG30" s="20"/>
      <c r="BH30" s="20"/>
      <c r="BI30" s="20"/>
    </row>
    <row r="31" spans="1:72" ht="49.9" hidden="1" customHeight="1" thickBot="1" x14ac:dyDescent="0.3">
      <c r="A31" s="92"/>
      <c r="B31" s="137"/>
      <c r="C31" s="202" t="s">
        <v>61</v>
      </c>
      <c r="D31" s="185"/>
      <c r="E31" s="185"/>
      <c r="F31" s="185"/>
      <c r="G31" s="185"/>
      <c r="H31" s="200"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85" t="str">
        <f t="shared" ref="I31" si="52">+IF(H31="MUY BAJA","20%",IF(H31="BAJA","40%",IF(H31="MEDIA","60%",IF(H31="ALTA","80%",IF(H31="MUY ALTA","100%","ERROR")))))</f>
        <v>ERROR</v>
      </c>
      <c r="J31" s="187"/>
      <c r="K31" s="187"/>
      <c r="L31" s="187"/>
      <c r="M31" s="187"/>
      <c r="N31" s="187"/>
      <c r="O31" s="187"/>
      <c r="P31" s="187"/>
      <c r="Q31" s="187"/>
      <c r="R31" s="187"/>
      <c r="S31" s="187"/>
      <c r="T31" s="187"/>
      <c r="U31" s="187"/>
      <c r="V31" s="187"/>
      <c r="W31" s="187"/>
      <c r="X31" s="187"/>
      <c r="Y31" s="187"/>
      <c r="Z31" s="187"/>
      <c r="AA31" s="187"/>
      <c r="AB31" s="187"/>
      <c r="AC31" s="189">
        <f t="shared" ref="AC31" si="53">COUNTIF(J31:AB33,"SI")</f>
        <v>0</v>
      </c>
      <c r="AD31" s="191" t="str">
        <f t="shared" si="13"/>
        <v/>
      </c>
      <c r="AE31" s="194"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83">
        <f t="shared" ref="AX31" si="55">AVERAGE(AV31:AV33)</f>
        <v>0</v>
      </c>
      <c r="AY31" s="197" t="str">
        <f t="shared" ref="AY31" si="56">IF(AX31&gt;95,"FUERTE",IF(AND(AX31&lt;95.01,AX31&gt;85.02),"MODERADO",IF(AND(AX31&lt;85.01,AX31&gt;1),"DEBIL","0")))</f>
        <v>0</v>
      </c>
      <c r="AZ31" s="197"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99" t="str">
        <f t="shared" ref="BA31" si="58">AD31</f>
        <v/>
      </c>
      <c r="BB31" s="193"/>
      <c r="BC31" s="20"/>
      <c r="BD31" s="20"/>
      <c r="BE31" s="20"/>
      <c r="BF31" s="20"/>
      <c r="BG31" s="20"/>
      <c r="BH31" s="20"/>
      <c r="BI31" s="20"/>
    </row>
    <row r="32" spans="1:72" ht="49.9" hidden="1" customHeight="1" thickBot="1" x14ac:dyDescent="0.3">
      <c r="A32" s="92"/>
      <c r="B32" s="137"/>
      <c r="C32" s="203"/>
      <c r="D32" s="94"/>
      <c r="E32" s="94"/>
      <c r="F32" s="94"/>
      <c r="G32" s="94"/>
      <c r="H32" s="92"/>
      <c r="I32" s="94"/>
      <c r="J32" s="170"/>
      <c r="K32" s="170"/>
      <c r="L32" s="170"/>
      <c r="M32" s="170"/>
      <c r="N32" s="170"/>
      <c r="O32" s="170"/>
      <c r="P32" s="170"/>
      <c r="Q32" s="170"/>
      <c r="R32" s="170"/>
      <c r="S32" s="170"/>
      <c r="T32" s="170"/>
      <c r="U32" s="170"/>
      <c r="V32" s="170"/>
      <c r="W32" s="170"/>
      <c r="X32" s="170"/>
      <c r="Y32" s="170"/>
      <c r="Z32" s="170"/>
      <c r="AA32" s="170"/>
      <c r="AB32" s="170"/>
      <c r="AC32" s="173"/>
      <c r="AD32" s="96"/>
      <c r="AE32" s="195"/>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76"/>
      <c r="AY32" s="164"/>
      <c r="AZ32" s="164"/>
      <c r="BA32" s="164"/>
      <c r="BB32" s="173"/>
      <c r="BC32" s="20"/>
      <c r="BD32" s="20"/>
      <c r="BE32" s="20"/>
      <c r="BF32" s="20"/>
      <c r="BG32" s="20"/>
      <c r="BH32" s="20"/>
      <c r="BI32" s="20"/>
    </row>
    <row r="33" spans="1:61" ht="49.9" hidden="1" customHeight="1" thickBot="1" x14ac:dyDescent="0.3">
      <c r="A33" s="92"/>
      <c r="B33" s="137"/>
      <c r="C33" s="107"/>
      <c r="D33" s="172"/>
      <c r="E33" s="172"/>
      <c r="F33" s="172"/>
      <c r="G33" s="172"/>
      <c r="H33" s="163"/>
      <c r="I33" s="172"/>
      <c r="J33" s="170"/>
      <c r="K33" s="170"/>
      <c r="L33" s="170"/>
      <c r="M33" s="170"/>
      <c r="N33" s="170"/>
      <c r="O33" s="170"/>
      <c r="P33" s="170"/>
      <c r="Q33" s="170"/>
      <c r="R33" s="170"/>
      <c r="S33" s="170"/>
      <c r="T33" s="170"/>
      <c r="U33" s="170"/>
      <c r="V33" s="170"/>
      <c r="W33" s="170"/>
      <c r="X33" s="170"/>
      <c r="Y33" s="170"/>
      <c r="Z33" s="170"/>
      <c r="AA33" s="170"/>
      <c r="AB33" s="170"/>
      <c r="AC33" s="173"/>
      <c r="AD33" s="156"/>
      <c r="AE33" s="196"/>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84"/>
      <c r="AY33" s="198"/>
      <c r="AZ33" s="198"/>
      <c r="BA33" s="198"/>
      <c r="BB33" s="190"/>
      <c r="BC33" s="20"/>
      <c r="BD33" s="20"/>
      <c r="BE33" s="20"/>
      <c r="BF33" s="20"/>
      <c r="BG33" s="20"/>
      <c r="BH33" s="20"/>
      <c r="BI33" s="20"/>
    </row>
    <row r="34" spans="1:61" ht="49.9" hidden="1" customHeight="1" thickBot="1" x14ac:dyDescent="0.3">
      <c r="A34" s="92"/>
      <c r="B34" s="137"/>
      <c r="C34" s="202" t="s">
        <v>62</v>
      </c>
      <c r="D34" s="185"/>
      <c r="E34" s="185"/>
      <c r="F34" s="185"/>
      <c r="G34" s="185"/>
      <c r="H34" s="200"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85" t="str">
        <f t="shared" ref="I34" si="60">+IF(H34="MUY BAJA","20%",IF(H34="BAJA","40%",IF(H34="MEDIA","60%",IF(H34="ALTA","80%",IF(H34="MUY ALTA","100%","ERROR")))))</f>
        <v>ERROR</v>
      </c>
      <c r="J34" s="187"/>
      <c r="K34" s="187"/>
      <c r="L34" s="187"/>
      <c r="M34" s="187"/>
      <c r="N34" s="187"/>
      <c r="O34" s="187"/>
      <c r="P34" s="187"/>
      <c r="Q34" s="187"/>
      <c r="R34" s="187"/>
      <c r="S34" s="187"/>
      <c r="T34" s="187"/>
      <c r="U34" s="187"/>
      <c r="V34" s="187"/>
      <c r="W34" s="187"/>
      <c r="X34" s="187"/>
      <c r="Y34" s="187"/>
      <c r="Z34" s="187"/>
      <c r="AA34" s="187"/>
      <c r="AB34" s="187"/>
      <c r="AC34" s="189">
        <f t="shared" ref="AC34" si="61">COUNTIF(J34:AB36,"SI")</f>
        <v>0</v>
      </c>
      <c r="AD34" s="191" t="str">
        <f t="shared" si="13"/>
        <v/>
      </c>
      <c r="AE34" s="194"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83">
        <f t="shared" ref="AX34" si="63">AVERAGE(AV34:AV36)</f>
        <v>0</v>
      </c>
      <c r="AY34" s="197" t="str">
        <f t="shared" ref="AY34" si="64">IF(AX34&gt;95,"FUERTE",IF(AND(AX34&lt;95.01,AX34&gt;85.02),"MODERADO",IF(AND(AX34&lt;85.01,AX34&gt;1),"DEBIL","0")))</f>
        <v>0</v>
      </c>
      <c r="AZ34" s="197"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99" t="str">
        <f t="shared" ref="BA34" si="66">AD34</f>
        <v/>
      </c>
      <c r="BB34" s="193"/>
      <c r="BC34" s="20"/>
      <c r="BD34" s="20"/>
      <c r="BE34" s="20"/>
      <c r="BF34" s="20"/>
      <c r="BG34" s="20"/>
      <c r="BH34" s="20"/>
      <c r="BI34" s="20"/>
    </row>
    <row r="35" spans="1:61" ht="49.9" hidden="1" customHeight="1" thickBot="1" x14ac:dyDescent="0.3">
      <c r="A35" s="92"/>
      <c r="B35" s="137"/>
      <c r="C35" s="203"/>
      <c r="D35" s="94"/>
      <c r="E35" s="94"/>
      <c r="F35" s="94"/>
      <c r="G35" s="94"/>
      <c r="H35" s="92"/>
      <c r="I35" s="94"/>
      <c r="J35" s="170"/>
      <c r="K35" s="170"/>
      <c r="L35" s="170"/>
      <c r="M35" s="170"/>
      <c r="N35" s="170"/>
      <c r="O35" s="170"/>
      <c r="P35" s="170"/>
      <c r="Q35" s="170"/>
      <c r="R35" s="170"/>
      <c r="S35" s="170"/>
      <c r="T35" s="170"/>
      <c r="U35" s="170"/>
      <c r="V35" s="170"/>
      <c r="W35" s="170"/>
      <c r="X35" s="170"/>
      <c r="Y35" s="170"/>
      <c r="Z35" s="170"/>
      <c r="AA35" s="170"/>
      <c r="AB35" s="170"/>
      <c r="AC35" s="173"/>
      <c r="AD35" s="96"/>
      <c r="AE35" s="195"/>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76"/>
      <c r="AY35" s="164"/>
      <c r="AZ35" s="164"/>
      <c r="BA35" s="164"/>
      <c r="BB35" s="173"/>
      <c r="BC35" s="20"/>
      <c r="BD35" s="20"/>
      <c r="BE35" s="20"/>
      <c r="BF35" s="20"/>
      <c r="BG35" s="20"/>
      <c r="BH35" s="20"/>
      <c r="BI35" s="20"/>
    </row>
    <row r="36" spans="1:61" ht="49.9" hidden="1" customHeight="1" thickBot="1" x14ac:dyDescent="0.3">
      <c r="A36" s="92"/>
      <c r="B36" s="137"/>
      <c r="C36" s="107"/>
      <c r="D36" s="172"/>
      <c r="E36" s="172"/>
      <c r="F36" s="172"/>
      <c r="G36" s="172"/>
      <c r="H36" s="163"/>
      <c r="I36" s="172"/>
      <c r="J36" s="170"/>
      <c r="K36" s="170"/>
      <c r="L36" s="170"/>
      <c r="M36" s="170"/>
      <c r="N36" s="170"/>
      <c r="O36" s="170"/>
      <c r="P36" s="170"/>
      <c r="Q36" s="170"/>
      <c r="R36" s="170"/>
      <c r="S36" s="170"/>
      <c r="T36" s="170"/>
      <c r="U36" s="170"/>
      <c r="V36" s="170"/>
      <c r="W36" s="170"/>
      <c r="X36" s="170"/>
      <c r="Y36" s="170"/>
      <c r="Z36" s="170"/>
      <c r="AA36" s="170"/>
      <c r="AB36" s="170"/>
      <c r="AC36" s="173"/>
      <c r="AD36" s="156"/>
      <c r="AE36" s="196"/>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84"/>
      <c r="AY36" s="198"/>
      <c r="AZ36" s="198"/>
      <c r="BA36" s="198"/>
      <c r="BB36" s="190"/>
      <c r="BC36" s="20"/>
      <c r="BD36" s="20"/>
      <c r="BE36" s="20"/>
      <c r="BF36" s="20"/>
      <c r="BG36" s="20"/>
      <c r="BH36" s="20"/>
      <c r="BI36" s="20"/>
    </row>
    <row r="37" spans="1:61" ht="49.9" hidden="1" customHeight="1" thickBot="1" x14ac:dyDescent="0.3">
      <c r="A37" s="92"/>
      <c r="B37" s="137"/>
      <c r="C37" s="202" t="s">
        <v>63</v>
      </c>
      <c r="D37" s="185"/>
      <c r="E37" s="185"/>
      <c r="F37" s="185"/>
      <c r="G37" s="185"/>
      <c r="H37" s="200"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85" t="str">
        <f t="shared" ref="I37" si="68">+IF(H37="MUY BAJA","20%",IF(H37="BAJA","40%",IF(H37="MEDIA","60%",IF(H37="ALTA","80%",IF(H37="MUY ALTA","100%","ERROR")))))</f>
        <v>ERROR</v>
      </c>
      <c r="J37" s="187"/>
      <c r="K37" s="187"/>
      <c r="L37" s="187"/>
      <c r="M37" s="187"/>
      <c r="N37" s="187"/>
      <c r="O37" s="187"/>
      <c r="P37" s="187"/>
      <c r="Q37" s="187"/>
      <c r="R37" s="187"/>
      <c r="S37" s="187"/>
      <c r="T37" s="187"/>
      <c r="U37" s="187"/>
      <c r="V37" s="187"/>
      <c r="W37" s="187"/>
      <c r="X37" s="187"/>
      <c r="Y37" s="187"/>
      <c r="Z37" s="187"/>
      <c r="AA37" s="187"/>
      <c r="AB37" s="187"/>
      <c r="AC37" s="189">
        <f t="shared" ref="AC37" si="69">COUNTIF(J37:AB39,"SI")</f>
        <v>0</v>
      </c>
      <c r="AD37" s="191" t="str">
        <f t="shared" si="13"/>
        <v/>
      </c>
      <c r="AE37" s="194"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83">
        <f t="shared" ref="AX37" si="71">AVERAGE(AV37:AV39)</f>
        <v>0</v>
      </c>
      <c r="AY37" s="197" t="str">
        <f t="shared" ref="AY37" si="72">IF(AX37&gt;95,"FUERTE",IF(AND(AX37&lt;95.01,AX37&gt;85.02),"MODERADO",IF(AND(AX37&lt;85.01,AX37&gt;1),"DEBIL","0")))</f>
        <v>0</v>
      </c>
      <c r="AZ37" s="197"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99" t="str">
        <f t="shared" ref="BA37" si="74">AD37</f>
        <v/>
      </c>
      <c r="BB37" s="193"/>
      <c r="BC37" s="20"/>
      <c r="BD37" s="20"/>
      <c r="BE37" s="20"/>
      <c r="BF37" s="20"/>
      <c r="BG37" s="20"/>
      <c r="BH37" s="20"/>
      <c r="BI37" s="20"/>
    </row>
    <row r="38" spans="1:61" ht="49.9" hidden="1" customHeight="1" thickBot="1" x14ac:dyDescent="0.3">
      <c r="A38" s="92"/>
      <c r="B38" s="137"/>
      <c r="C38" s="203"/>
      <c r="D38" s="94"/>
      <c r="E38" s="94"/>
      <c r="F38" s="94"/>
      <c r="G38" s="94"/>
      <c r="H38" s="92"/>
      <c r="I38" s="94"/>
      <c r="J38" s="170"/>
      <c r="K38" s="170"/>
      <c r="L38" s="170"/>
      <c r="M38" s="170"/>
      <c r="N38" s="170"/>
      <c r="O38" s="170"/>
      <c r="P38" s="170"/>
      <c r="Q38" s="170"/>
      <c r="R38" s="170"/>
      <c r="S38" s="170"/>
      <c r="T38" s="170"/>
      <c r="U38" s="170"/>
      <c r="V38" s="170"/>
      <c r="W38" s="170"/>
      <c r="X38" s="170"/>
      <c r="Y38" s="170"/>
      <c r="Z38" s="170"/>
      <c r="AA38" s="170"/>
      <c r="AB38" s="170"/>
      <c r="AC38" s="173"/>
      <c r="AD38" s="96"/>
      <c r="AE38" s="195"/>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76"/>
      <c r="AY38" s="164"/>
      <c r="AZ38" s="164"/>
      <c r="BA38" s="164"/>
      <c r="BB38" s="173"/>
      <c r="BC38" s="20"/>
      <c r="BD38" s="20"/>
      <c r="BE38" s="20"/>
      <c r="BF38" s="20"/>
      <c r="BG38" s="20"/>
      <c r="BH38" s="20"/>
      <c r="BI38" s="20"/>
    </row>
    <row r="39" spans="1:61" ht="49.9" hidden="1" customHeight="1" thickBot="1" x14ac:dyDescent="0.3">
      <c r="A39" s="92"/>
      <c r="B39" s="137"/>
      <c r="C39" s="107"/>
      <c r="D39" s="172"/>
      <c r="E39" s="172"/>
      <c r="F39" s="172"/>
      <c r="G39" s="172"/>
      <c r="H39" s="163"/>
      <c r="I39" s="172"/>
      <c r="J39" s="170"/>
      <c r="K39" s="170"/>
      <c r="L39" s="170"/>
      <c r="M39" s="170"/>
      <c r="N39" s="170"/>
      <c r="O39" s="170"/>
      <c r="P39" s="170"/>
      <c r="Q39" s="170"/>
      <c r="R39" s="170"/>
      <c r="S39" s="170"/>
      <c r="T39" s="170"/>
      <c r="U39" s="170"/>
      <c r="V39" s="170"/>
      <c r="W39" s="170"/>
      <c r="X39" s="170"/>
      <c r="Y39" s="170"/>
      <c r="Z39" s="170"/>
      <c r="AA39" s="170"/>
      <c r="AB39" s="170"/>
      <c r="AC39" s="173"/>
      <c r="AD39" s="156"/>
      <c r="AE39" s="196"/>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84"/>
      <c r="AY39" s="198"/>
      <c r="AZ39" s="198"/>
      <c r="BA39" s="198"/>
      <c r="BB39" s="190"/>
      <c r="BC39" s="20"/>
      <c r="BD39" s="20"/>
      <c r="BE39" s="20"/>
      <c r="BF39" s="20"/>
      <c r="BG39" s="20"/>
      <c r="BH39" s="20"/>
      <c r="BI39" s="20"/>
    </row>
    <row r="40" spans="1:61" ht="49.9" hidden="1" customHeight="1" thickBot="1" x14ac:dyDescent="0.3">
      <c r="A40" s="92"/>
      <c r="B40" s="137"/>
      <c r="C40" s="185" t="s">
        <v>64</v>
      </c>
      <c r="D40" s="185"/>
      <c r="E40" s="185"/>
      <c r="F40" s="185"/>
      <c r="G40" s="185"/>
      <c r="H40" s="200"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85" t="str">
        <f t="shared" ref="I40" si="76">+IF(H40="MUY BAJA","20%",IF(H40="BAJA","40%",IF(H40="MEDIA","60%",IF(H40="ALTA","80%",IF(H40="MUY ALTA","100%","ERROR")))))</f>
        <v>ERROR</v>
      </c>
      <c r="J40" s="187"/>
      <c r="K40" s="187"/>
      <c r="L40" s="187"/>
      <c r="M40" s="187"/>
      <c r="N40" s="187"/>
      <c r="O40" s="187"/>
      <c r="P40" s="187"/>
      <c r="Q40" s="187"/>
      <c r="R40" s="187"/>
      <c r="S40" s="187"/>
      <c r="T40" s="187"/>
      <c r="U40" s="187"/>
      <c r="V40" s="187"/>
      <c r="W40" s="187"/>
      <c r="X40" s="187"/>
      <c r="Y40" s="187"/>
      <c r="Z40" s="187"/>
      <c r="AA40" s="187"/>
      <c r="AB40" s="187"/>
      <c r="AC40" s="189">
        <f t="shared" ref="AC40" si="77">COUNTIF(J40:AB42,"SI")</f>
        <v>0</v>
      </c>
      <c r="AD40" s="191" t="str">
        <f t="shared" si="13"/>
        <v/>
      </c>
      <c r="AE40" s="180"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83">
        <f t="shared" ref="AX40" si="79">AVERAGE(AV40:AV42)</f>
        <v>0</v>
      </c>
      <c r="AY40" s="197" t="str">
        <f t="shared" ref="AY40" si="80">IF(AX40&gt;95,"FUERTE",IF(AND(AX40&lt;95.01,AX40&gt;85.02),"MODERADO",IF(AND(AX40&lt;85.01,AX40&gt;1),"DEBIL","0")))</f>
        <v>0</v>
      </c>
      <c r="AZ40" s="197"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99" t="str">
        <f t="shared" ref="BA40" si="82">AD40</f>
        <v/>
      </c>
      <c r="BB40" s="193"/>
      <c r="BC40" s="20"/>
      <c r="BD40" s="20"/>
      <c r="BE40" s="20"/>
      <c r="BF40" s="20"/>
      <c r="BG40" s="20"/>
      <c r="BH40" s="20"/>
      <c r="BI40" s="20"/>
    </row>
    <row r="41" spans="1:61" ht="49.9" hidden="1" customHeight="1" thickBot="1" x14ac:dyDescent="0.3">
      <c r="A41" s="92"/>
      <c r="B41" s="137"/>
      <c r="C41" s="94"/>
      <c r="D41" s="94"/>
      <c r="E41" s="94"/>
      <c r="F41" s="94"/>
      <c r="G41" s="94"/>
      <c r="H41" s="92"/>
      <c r="I41" s="94"/>
      <c r="J41" s="170"/>
      <c r="K41" s="170"/>
      <c r="L41" s="170"/>
      <c r="M41" s="170"/>
      <c r="N41" s="170"/>
      <c r="O41" s="170"/>
      <c r="P41" s="170"/>
      <c r="Q41" s="170"/>
      <c r="R41" s="170"/>
      <c r="S41" s="170"/>
      <c r="T41" s="170"/>
      <c r="U41" s="170"/>
      <c r="V41" s="170"/>
      <c r="W41" s="170"/>
      <c r="X41" s="170"/>
      <c r="Y41" s="170"/>
      <c r="Z41" s="170"/>
      <c r="AA41" s="170"/>
      <c r="AB41" s="170"/>
      <c r="AC41" s="173"/>
      <c r="AD41" s="96"/>
      <c r="AE41" s="181"/>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76"/>
      <c r="AY41" s="164"/>
      <c r="AZ41" s="164"/>
      <c r="BA41" s="164"/>
      <c r="BB41" s="173"/>
      <c r="BC41" s="20"/>
      <c r="BD41" s="20"/>
      <c r="BE41" s="20"/>
      <c r="BF41" s="20"/>
      <c r="BG41" s="20"/>
      <c r="BH41" s="20"/>
      <c r="BI41" s="20"/>
    </row>
    <row r="42" spans="1:61" ht="49.9" hidden="1" customHeight="1" thickBot="1" x14ac:dyDescent="0.3">
      <c r="A42" s="92"/>
      <c r="B42" s="137"/>
      <c r="C42" s="186"/>
      <c r="D42" s="186"/>
      <c r="E42" s="186"/>
      <c r="F42" s="186"/>
      <c r="G42" s="186"/>
      <c r="H42" s="201"/>
      <c r="I42" s="186"/>
      <c r="J42" s="188"/>
      <c r="K42" s="188"/>
      <c r="L42" s="188"/>
      <c r="M42" s="188"/>
      <c r="N42" s="188"/>
      <c r="O42" s="188"/>
      <c r="P42" s="188"/>
      <c r="Q42" s="188"/>
      <c r="R42" s="188"/>
      <c r="S42" s="188"/>
      <c r="T42" s="188"/>
      <c r="U42" s="188"/>
      <c r="V42" s="188"/>
      <c r="W42" s="188"/>
      <c r="X42" s="188"/>
      <c r="Y42" s="188"/>
      <c r="Z42" s="188"/>
      <c r="AA42" s="188"/>
      <c r="AB42" s="188"/>
      <c r="AC42" s="190"/>
      <c r="AD42" s="192"/>
      <c r="AE42" s="182"/>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84"/>
      <c r="AY42" s="198"/>
      <c r="AZ42" s="198"/>
      <c r="BA42" s="198"/>
      <c r="BB42" s="190"/>
      <c r="BC42" s="20"/>
      <c r="BD42" s="20"/>
      <c r="BE42" s="20"/>
      <c r="BF42" s="20"/>
      <c r="BG42" s="20"/>
      <c r="BH42" s="20"/>
      <c r="BI42" s="20"/>
    </row>
  </sheetData>
  <sheetProtection formatCells="0" formatRows="0"/>
  <dataConsolidate/>
  <mergeCells count="370">
    <mergeCell ref="AY40:AY42"/>
    <mergeCell ref="AZ40:AZ42"/>
    <mergeCell ref="BA40:BA42"/>
    <mergeCell ref="BB40:BB42"/>
    <mergeCell ref="A13:A42"/>
    <mergeCell ref="B13:B42"/>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Y13:Y15"/>
    <mergeCell ref="Z13:Z15"/>
    <mergeCell ref="AA13:AA15"/>
    <mergeCell ref="W40:W42"/>
    <mergeCell ref="X40:X42"/>
    <mergeCell ref="Y40:Y42"/>
    <mergeCell ref="Z40:Z42"/>
    <mergeCell ref="O40:O42"/>
    <mergeCell ref="P40:P42"/>
    <mergeCell ref="Q40:Q42"/>
    <mergeCell ref="R40:R42"/>
    <mergeCell ref="S40:S42"/>
    <mergeCell ref="T40:T42"/>
    <mergeCell ref="I40:I42"/>
    <mergeCell ref="J40:J42"/>
    <mergeCell ref="K40:K42"/>
    <mergeCell ref="L40:L42"/>
    <mergeCell ref="M40:M42"/>
    <mergeCell ref="N40:N42"/>
    <mergeCell ref="AY37:AY39"/>
    <mergeCell ref="AZ37:AZ39"/>
    <mergeCell ref="BA37:BA39"/>
    <mergeCell ref="T37:T39"/>
    <mergeCell ref="I37:I39"/>
    <mergeCell ref="J37:J39"/>
    <mergeCell ref="K37:K39"/>
    <mergeCell ref="L37:L39"/>
    <mergeCell ref="M37:M39"/>
    <mergeCell ref="N37:N39"/>
    <mergeCell ref="AA40:AA42"/>
    <mergeCell ref="AB40:AB42"/>
    <mergeCell ref="AC40:AC42"/>
    <mergeCell ref="AD40:AD42"/>
    <mergeCell ref="AE40:AE42"/>
    <mergeCell ref="AX40:AX42"/>
    <mergeCell ref="U40:U42"/>
    <mergeCell ref="V40:V42"/>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U37:U39"/>
    <mergeCell ref="V37:V39"/>
    <mergeCell ref="W37:W39"/>
    <mergeCell ref="X37:X39"/>
    <mergeCell ref="Y37:Y39"/>
    <mergeCell ref="Z37:Z39"/>
    <mergeCell ref="O37:O39"/>
    <mergeCell ref="P37:P39"/>
    <mergeCell ref="Q37:Q39"/>
    <mergeCell ref="R37:R39"/>
    <mergeCell ref="S37:S39"/>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R19:R21"/>
    <mergeCell ref="S19:S21"/>
    <mergeCell ref="T19:T21"/>
    <mergeCell ref="I19:I21"/>
    <mergeCell ref="J19:J21"/>
    <mergeCell ref="K19:K21"/>
    <mergeCell ref="L19:L21"/>
    <mergeCell ref="M19:M21"/>
    <mergeCell ref="N19:N21"/>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C16:C18"/>
    <mergeCell ref="D16:D18"/>
    <mergeCell ref="E16:E18"/>
    <mergeCell ref="F16:F18"/>
    <mergeCell ref="G16:G18"/>
    <mergeCell ref="H16:H18"/>
    <mergeCell ref="AE13:AE15"/>
    <mergeCell ref="AX13:AX15"/>
    <mergeCell ref="AY13:AY15"/>
    <mergeCell ref="Q16:Q18"/>
    <mergeCell ref="R16:R18"/>
    <mergeCell ref="S16:S18"/>
    <mergeCell ref="T16:T18"/>
    <mergeCell ref="I16:I18"/>
    <mergeCell ref="J16:J18"/>
    <mergeCell ref="K16:K18"/>
    <mergeCell ref="L16:L18"/>
    <mergeCell ref="M16:M18"/>
    <mergeCell ref="N16:N18"/>
    <mergeCell ref="AY16:AY18"/>
    <mergeCell ref="AB13:AB15"/>
    <mergeCell ref="J13:J15"/>
    <mergeCell ref="K13:K15"/>
    <mergeCell ref="L13:L15"/>
    <mergeCell ref="C13:C15"/>
    <mergeCell ref="A5:B5"/>
    <mergeCell ref="C5:D5"/>
    <mergeCell ref="E5:BI6"/>
    <mergeCell ref="A6:B6"/>
    <mergeCell ref="C6:D6"/>
    <mergeCell ref="A11:A12"/>
    <mergeCell ref="B11:B12"/>
    <mergeCell ref="C11:C12"/>
    <mergeCell ref="D11:F11"/>
    <mergeCell ref="G11:AE11"/>
    <mergeCell ref="AZ13:AZ15"/>
    <mergeCell ref="BA13:BA15"/>
    <mergeCell ref="BB13:BB15"/>
    <mergeCell ref="AC13:AC15"/>
    <mergeCell ref="AD13:AD15"/>
    <mergeCell ref="G13:G15"/>
    <mergeCell ref="H13:H15"/>
    <mergeCell ref="I13:I15"/>
    <mergeCell ref="AF11:AF12"/>
    <mergeCell ref="AG11:AG12"/>
    <mergeCell ref="AH11:BB11"/>
    <mergeCell ref="AG13:AG15"/>
    <mergeCell ref="AF13:AF15"/>
    <mergeCell ref="A1:D4"/>
    <mergeCell ref="E1:BI2"/>
    <mergeCell ref="E3:X3"/>
    <mergeCell ref="Y3:AP3"/>
    <mergeCell ref="AR3:BI3"/>
    <mergeCell ref="E4:X4"/>
    <mergeCell ref="Y4:AP4"/>
    <mergeCell ref="AR4:BI4"/>
    <mergeCell ref="BC11:BH11"/>
    <mergeCell ref="A8:B8"/>
    <mergeCell ref="C8:BH8"/>
    <mergeCell ref="A9:B9"/>
    <mergeCell ref="C9:BH9"/>
  </mergeCells>
  <conditionalFormatting sqref="G13:H13 G16:H16 G19:H19 G22:H22 G25:H25 G28:H28 G31:H31 G34:H34 G37:H37 G40:H40">
    <cfRule type="containsText" dxfId="221" priority="24" operator="containsText" text="RARA VEZ">
      <formula>NOT(ISERROR(SEARCH("RARA VEZ",G13)))</formula>
    </cfRule>
    <cfRule type="containsText" dxfId="220" priority="25" operator="containsText" text="IMPROBABLE">
      <formula>NOT(ISERROR(SEARCH("IMPROBABLE",G13)))</formula>
    </cfRule>
    <cfRule type="containsText" dxfId="219" priority="26" operator="containsText" text="POSIBLE">
      <formula>NOT(ISERROR(SEARCH("POSIBLE",G13)))</formula>
    </cfRule>
    <cfRule type="containsText" dxfId="218" priority="27" operator="containsText" text="PROBABLE">
      <formula>NOT(ISERROR(SEARCH("PROBABLE",G13)))</formula>
    </cfRule>
    <cfRule type="containsText" dxfId="217" priority="28" operator="containsText" text="CASI SEGURO">
      <formula>NOT(ISERROR(SEARCH("CASI SEGURO",G13)))</formula>
    </cfRule>
  </conditionalFormatting>
  <conditionalFormatting sqref="AE13 AE16 AE19 AE22 AE25 AE28 AE31 AE34 AE37 AE40">
    <cfRule type="containsText" dxfId="216" priority="20" operator="containsText" text="EXTREMO">
      <formula>NOT(ISERROR(SEARCH("EXTREMO",AE13)))</formula>
    </cfRule>
    <cfRule type="containsText" dxfId="215" priority="21" operator="containsText" text="ALTO">
      <formula>NOT(ISERROR(SEARCH("ALTO",AE13)))</formula>
    </cfRule>
    <cfRule type="containsText" dxfId="214" priority="22" operator="containsText" text="MODERADO">
      <formula>NOT(ISERROR(SEARCH("MODERADO",AE13)))</formula>
    </cfRule>
    <cfRule type="containsText" dxfId="213" priority="23" operator="containsText" text="BAJO">
      <formula>NOT(ISERROR(SEARCH("BAJO",AE13)))</formula>
    </cfRule>
  </conditionalFormatting>
  <conditionalFormatting sqref="BG13:BG15 BH13:BI42">
    <cfRule type="expression" dxfId="212" priority="19">
      <formula>#REF!="DILIGENCIE EL PLAN DE ACCIÓN"</formula>
    </cfRule>
  </conditionalFormatting>
  <conditionalFormatting sqref="BC16:BG18">
    <cfRule type="expression" dxfId="211" priority="18">
      <formula>#REF!="DILIGENCIE EL PLAN DE ACCIÓN"</formula>
    </cfRule>
  </conditionalFormatting>
  <conditionalFormatting sqref="BC19:BG21">
    <cfRule type="expression" dxfId="210" priority="17">
      <formula>#REF!="DILIGENCIE EL PLAN DE ACCIÓN"</formula>
    </cfRule>
  </conditionalFormatting>
  <conditionalFormatting sqref="BC22:BG24">
    <cfRule type="expression" dxfId="209" priority="16">
      <formula>#REF!="DILIGENCIE EL PLAN DE ACCIÓN"</formula>
    </cfRule>
  </conditionalFormatting>
  <conditionalFormatting sqref="BC25:BG27">
    <cfRule type="expression" dxfId="208" priority="15">
      <formula>#REF!="DILIGENCIE EL PLAN DE ACCIÓN"</formula>
    </cfRule>
  </conditionalFormatting>
  <conditionalFormatting sqref="BC28:BG30">
    <cfRule type="expression" dxfId="207" priority="14">
      <formula>#REF!="DILIGENCIE EL PLAN DE ACCIÓN"</formula>
    </cfRule>
  </conditionalFormatting>
  <conditionalFormatting sqref="BC31:BG33">
    <cfRule type="expression" dxfId="206" priority="13">
      <formula>#REF!="DILIGENCIE EL PLAN DE ACCIÓN"</formula>
    </cfRule>
  </conditionalFormatting>
  <conditionalFormatting sqref="BC34:BG36">
    <cfRule type="expression" dxfId="205" priority="12">
      <formula>#REF!="DILIGENCIE EL PLAN DE ACCIÓN"</formula>
    </cfRule>
  </conditionalFormatting>
  <conditionalFormatting sqref="BC37:BG39">
    <cfRule type="expression" dxfId="204" priority="11">
      <formula>#REF!="DILIGENCIE EL PLAN DE ACCIÓN"</formula>
    </cfRule>
  </conditionalFormatting>
  <conditionalFormatting sqref="BC40:BG42">
    <cfRule type="expression" dxfId="203" priority="10">
      <formula>#REF!="DILIGENCIE EL PLAN DE ACCIÓN"</formula>
    </cfRule>
  </conditionalFormatting>
  <conditionalFormatting sqref="AD13:AD42">
    <cfRule type="containsText" dxfId="202" priority="29" operator="containsText" text="CATASTRÓFICO">
      <formula>NOT(ISERROR(SEARCH("CATASTRÓFICO",AD13)))</formula>
    </cfRule>
    <cfRule type="containsText" dxfId="201" priority="30" operator="containsText" text="MAYOR">
      <formula>NOT(ISERROR(SEARCH("MAYOR",AD13)))</formula>
    </cfRule>
    <cfRule type="containsText" dxfId="200" priority="31" operator="containsText" text="MODERADO">
      <formula>NOT(ISERROR(SEARCH("MODERADO",AD13)))</formula>
    </cfRule>
  </conditionalFormatting>
  <conditionalFormatting sqref="AZ13:AZ42">
    <cfRule type="containsText" dxfId="199" priority="5" operator="containsText" text="CASI SEGURO">
      <formula>NOT(ISERROR(SEARCH("CASI SEGURO",AZ13)))</formula>
    </cfRule>
    <cfRule type="containsText" dxfId="198" priority="6" operator="containsText" text="PROBABLE">
      <formula>NOT(ISERROR(SEARCH("PROBABLE",AZ13)))</formula>
    </cfRule>
    <cfRule type="containsText" dxfId="197" priority="7" operator="containsText" text="POSIBLE">
      <formula>NOT(ISERROR(SEARCH("POSIBLE",AZ13)))</formula>
    </cfRule>
    <cfRule type="containsText" dxfId="196" priority="8" operator="containsText" text="IMPROBABLE">
      <formula>NOT(ISERROR(SEARCH("IMPROBABLE",AZ13)))</formula>
    </cfRule>
    <cfRule type="containsText" dxfId="195" priority="9" operator="containsText" text="RARA VEZ">
      <formula>NOT(ISERROR(SEARCH("RARA VEZ",AZ13)))</formula>
    </cfRule>
  </conditionalFormatting>
  <conditionalFormatting sqref="BA13:BA42">
    <cfRule type="containsText" dxfId="194" priority="2" operator="containsText" text="MODERADO">
      <formula>NOT(ISERROR(SEARCH("MODERADO",BA13)))</formula>
    </cfRule>
    <cfRule type="containsText" dxfId="193" priority="3" operator="containsText" text="MAYOR">
      <formula>NOT(ISERROR(SEARCH("MAYOR",BA13)))</formula>
    </cfRule>
    <cfRule type="containsText" dxfId="192" priority="4" operator="containsText" text="CATASTRÓFICO">
      <formula>NOT(ISERROR(SEARCH("CATASTRÓFICO",BA13)))</formula>
    </cfRule>
  </conditionalFormatting>
  <conditionalFormatting sqref="BC13:BF15">
    <cfRule type="expression" dxfId="191"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A00-000000000000}">
          <x14:formula1>
            <xm:f>'Formulas Corrupción'!$Q$7:$Q$10</xm:f>
          </x14:formula1>
          <xm:sqref>BB13:BB42</xm:sqref>
        </x14:dataValidation>
        <x14:dataValidation type="list" allowBlank="1" showInputMessage="1" showErrorMessage="1" xr:uid="{00000000-0002-0000-0A00-000001000000}">
          <x14:formula1>
            <xm:f>'Formulas Corrupción'!$M$7:$M$9</xm:f>
          </x14:formula1>
          <xm:sqref>AT13:AT42</xm:sqref>
        </x14:dataValidation>
        <x14:dataValidation type="list" allowBlank="1" showInputMessage="1" showErrorMessage="1" xr:uid="{00000000-0002-0000-0A00-000002000000}">
          <x14:formula1>
            <xm:f>'Formulas Corrupción'!$L$7:$L$8</xm:f>
          </x14:formula1>
          <xm:sqref>AR13:AR42</xm:sqref>
        </x14:dataValidation>
        <x14:dataValidation type="list" allowBlank="1" showInputMessage="1" showErrorMessage="1" xr:uid="{00000000-0002-0000-0A00-000003000000}">
          <x14:formula1>
            <xm:f>'Formulas Corrupción'!$K$7:$K$8</xm:f>
          </x14:formula1>
          <xm:sqref>AP13:AP42</xm:sqref>
        </x14:dataValidation>
        <x14:dataValidation type="list" allowBlank="1" showInputMessage="1" showErrorMessage="1" xr:uid="{00000000-0002-0000-0A00-000004000000}">
          <x14:formula1>
            <xm:f>'Formulas Corrupción'!$J$7:$J$9</xm:f>
          </x14:formula1>
          <xm:sqref>AN13:AN42</xm:sqref>
        </x14:dataValidation>
        <x14:dataValidation type="list" allowBlank="1" showInputMessage="1" showErrorMessage="1" xr:uid="{00000000-0002-0000-0A00-000005000000}">
          <x14:formula1>
            <xm:f>'Formulas Corrupción'!$I$7:$I$8</xm:f>
          </x14:formula1>
          <xm:sqref>AL13:AL42</xm:sqref>
        </x14:dataValidation>
        <x14:dataValidation type="list" allowBlank="1" showInputMessage="1" showErrorMessage="1" xr:uid="{00000000-0002-0000-0A00-000006000000}">
          <x14:formula1>
            <xm:f>'Formulas Corrupción'!$H$7:$H$8</xm:f>
          </x14:formula1>
          <xm:sqref>AJ13:AJ42</xm:sqref>
        </x14:dataValidation>
        <x14:dataValidation type="list" allowBlank="1" showInputMessage="1" showErrorMessage="1" xr:uid="{00000000-0002-0000-0A00-000007000000}">
          <x14:formula1>
            <xm:f>'Formulas Corrupción'!$G$7:$G$8</xm:f>
          </x14:formula1>
          <xm:sqref>AH13:AH42</xm:sqref>
        </x14:dataValidation>
        <x14:dataValidation type="list" allowBlank="1" showInputMessage="1" showErrorMessage="1" xr:uid="{00000000-0002-0000-0A00-000008000000}">
          <x14:formula1>
            <xm:f>'Formulas Corrupción'!$P$7:$P$8</xm:f>
          </x14:formula1>
          <xm:sqref>J13:AB42</xm:sqref>
        </x14:dataValidation>
        <x14:dataValidation type="list" allowBlank="1" showInputMessage="1" showErrorMessage="1" xr:uid="{00000000-0002-0000-0A00-000009000000}">
          <x14:formula1>
            <xm:f>'Formulas Corrupción'!$E$7:$E$11</xm:f>
          </x14:formula1>
          <xm:sqref>G13:G42</xm:sqref>
        </x14:dataValidation>
        <x14:dataValidation type="list" allowBlank="1" showInputMessage="1" showErrorMessage="1" xr:uid="{00000000-0002-0000-0A00-00000A000000}">
          <x14:formula1>
            <xm:f>'Formulas Corrupción'!$AC$7:$AC$9</xm:f>
          </x14:formula1>
          <xm:sqref>BH13:BH42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5"/>
  <dimension ref="A1:BI42"/>
  <sheetViews>
    <sheetView view="pageBreakPreview" topLeftCell="BB14" zoomScale="90" zoomScaleNormal="40" zoomScaleSheetLayoutView="90" workbookViewId="0">
      <selection activeCell="BG16" sqref="BG16"/>
    </sheetView>
  </sheetViews>
  <sheetFormatPr baseColWidth="10" defaultColWidth="11.42578125" defaultRowHeight="12" x14ac:dyDescent="0.25"/>
  <cols>
    <col min="1" max="1" width="20" style="15" bestFit="1" customWidth="1"/>
    <col min="2" max="2" width="20.140625" style="15" customWidth="1"/>
    <col min="3" max="3" width="6.7109375" style="24" customWidth="1"/>
    <col min="4" max="4" width="14.5703125" style="24" bestFit="1" customWidth="1"/>
    <col min="5" max="5" width="35.85546875" style="15" customWidth="1"/>
    <col min="6"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55.7109375" style="15" bestFit="1" customWidth="1"/>
    <col min="60" max="60" width="13.5703125" style="15" customWidth="1"/>
    <col min="61" max="61" width="90.85546875" style="15" customWidth="1"/>
    <col min="62" max="73" width="11.42578125" style="15" customWidth="1"/>
    <col min="74" max="16384" width="11.42578125" style="15"/>
  </cols>
  <sheetData>
    <row r="1" spans="1:61"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61"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61"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61"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61"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61"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61"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61"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61"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61" s="18" customFormat="1" ht="87" customHeight="1" thickBot="1" x14ac:dyDescent="0.3">
      <c r="A12" s="152"/>
      <c r="B12" s="152"/>
      <c r="C12" s="152"/>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08"/>
      <c r="AG12" s="20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61" ht="104.25" customHeight="1" thickBot="1" x14ac:dyDescent="0.3">
      <c r="A13" s="92" t="s">
        <v>128</v>
      </c>
      <c r="B13" s="92" t="s">
        <v>400</v>
      </c>
      <c r="C13" s="94" t="s">
        <v>6</v>
      </c>
      <c r="D13" s="94" t="s">
        <v>397</v>
      </c>
      <c r="E13" s="169" t="s">
        <v>398</v>
      </c>
      <c r="F13" s="169" t="s">
        <v>399</v>
      </c>
      <c r="G13" s="94" t="s">
        <v>219</v>
      </c>
      <c r="H13" s="92" t="str">
        <f>+IF(G13="NO SE HA PRESENTADO EN LOS UNTIMOS 5 AÑOS","RARA VEZ",IF(G13="AL MENOS 1 VEZ EN LOS ULTIMOS 5 AÑOS","IMPROBABLE",IF(G13="AL MENOS 1 VEZ EN LOS ULTIMOS 2 AÑOS","POSIBLE",IF(G13="AL MENOS 1 VEZ EN EL ULTIMO AÑO","PROBABLE",IF(G13="MAS DE 1 VEZ AL AÑO","CASI SEGURO","ERROR")))))</f>
        <v>IMPROBABLE</v>
      </c>
      <c r="I13" s="94" t="str">
        <f>+IF(H13="MUY BAJA","20%",IF(H13="BAJA","40%",IF(H13="MEDIA","60%",IF(H13="ALTA","80%",IF(H13="MUY ALTA","100%","ERROR")))))</f>
        <v>ERROR</v>
      </c>
      <c r="J13" s="95" t="s">
        <v>218</v>
      </c>
      <c r="K13" s="187" t="s">
        <v>218</v>
      </c>
      <c r="L13" s="187" t="s">
        <v>218</v>
      </c>
      <c r="M13" s="187" t="s">
        <v>218</v>
      </c>
      <c r="N13" s="187" t="s">
        <v>218</v>
      </c>
      <c r="O13" s="187" t="s">
        <v>218</v>
      </c>
      <c r="P13" s="187" t="s">
        <v>218</v>
      </c>
      <c r="Q13" s="187" t="s">
        <v>218</v>
      </c>
      <c r="R13" s="187" t="s">
        <v>218</v>
      </c>
      <c r="S13" s="187" t="s">
        <v>218</v>
      </c>
      <c r="T13" s="187" t="s">
        <v>218</v>
      </c>
      <c r="U13" s="187" t="s">
        <v>218</v>
      </c>
      <c r="V13" s="187" t="s">
        <v>218</v>
      </c>
      <c r="W13" s="187" t="s">
        <v>218</v>
      </c>
      <c r="X13" s="187" t="s">
        <v>218</v>
      </c>
      <c r="Y13" s="187" t="s">
        <v>228</v>
      </c>
      <c r="Z13" s="187" t="s">
        <v>218</v>
      </c>
      <c r="AA13" s="187" t="s">
        <v>228</v>
      </c>
      <c r="AB13" s="187" t="s">
        <v>218</v>
      </c>
      <c r="AC13" s="189">
        <f>COUNTIF(J13:AB15,"SI")</f>
        <v>17</v>
      </c>
      <c r="AD13" s="191" t="str">
        <f t="shared" ref="AD13" si="0">+IF(AND(AC13&gt;0,AC13&lt;6),"MODERADO",IF(AC13&gt;=12,"CATASTRÓFICO",IF(AND(AC13&gt;5,AC13&lt;12),"MAYOR","")))</f>
        <v>CATASTRÓFICO</v>
      </c>
      <c r="AE13" s="194"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74" t="s">
        <v>401</v>
      </c>
      <c r="AG13" s="27" t="s">
        <v>402</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83">
        <f>AVERAGE(AV13:AV15)</f>
        <v>100</v>
      </c>
      <c r="AY13" s="197" t="str">
        <f>IF(AX13&gt;95,"FUERTE",IF(AND(AX13&lt;95.01,AX13&gt;85.02),"MODERADO",IF(AND(AX13&lt;85.01,AX13&gt;1),"DEBIL","0")))</f>
        <v>FUERTE</v>
      </c>
      <c r="AZ13" s="197"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99" t="str">
        <f>AD13</f>
        <v>CATASTRÓFICO</v>
      </c>
      <c r="BB13" s="193" t="s">
        <v>229</v>
      </c>
      <c r="BC13" s="78" t="s">
        <v>407</v>
      </c>
      <c r="BD13" s="53" t="s">
        <v>408</v>
      </c>
      <c r="BE13" s="53" t="s">
        <v>409</v>
      </c>
      <c r="BF13" s="54" t="s">
        <v>516</v>
      </c>
      <c r="BG13" s="20" t="s">
        <v>527</v>
      </c>
      <c r="BH13" s="20" t="s">
        <v>89</v>
      </c>
      <c r="BI13" s="20"/>
    </row>
    <row r="14" spans="1:61" ht="108.75" thickBot="1" x14ac:dyDescent="0.3">
      <c r="A14" s="92"/>
      <c r="B14" s="92"/>
      <c r="C14" s="94"/>
      <c r="D14" s="94"/>
      <c r="E14" s="170"/>
      <c r="F14" s="170"/>
      <c r="G14" s="94"/>
      <c r="H14" s="92"/>
      <c r="I14" s="94"/>
      <c r="J14" s="95"/>
      <c r="K14" s="170"/>
      <c r="L14" s="170"/>
      <c r="M14" s="170"/>
      <c r="N14" s="170"/>
      <c r="O14" s="170"/>
      <c r="P14" s="170"/>
      <c r="Q14" s="170"/>
      <c r="R14" s="170"/>
      <c r="S14" s="170"/>
      <c r="T14" s="170"/>
      <c r="U14" s="170"/>
      <c r="V14" s="170"/>
      <c r="W14" s="170"/>
      <c r="X14" s="170"/>
      <c r="Y14" s="170"/>
      <c r="Z14" s="170"/>
      <c r="AA14" s="170"/>
      <c r="AB14" s="170"/>
      <c r="AC14" s="173"/>
      <c r="AD14" s="96"/>
      <c r="AE14" s="195"/>
      <c r="AF14" s="29" t="s">
        <v>403</v>
      </c>
      <c r="AG14" s="76" t="s">
        <v>404</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76"/>
      <c r="AY14" s="164"/>
      <c r="AZ14" s="164"/>
      <c r="BA14" s="164"/>
      <c r="BB14" s="173"/>
      <c r="BC14" s="78" t="s">
        <v>410</v>
      </c>
      <c r="BD14" s="77" t="s">
        <v>411</v>
      </c>
      <c r="BE14" s="77" t="s">
        <v>412</v>
      </c>
      <c r="BF14" s="54" t="s">
        <v>516</v>
      </c>
      <c r="BG14" s="20" t="s">
        <v>528</v>
      </c>
      <c r="BH14" s="20" t="s">
        <v>89</v>
      </c>
      <c r="BI14" s="20"/>
    </row>
    <row r="15" spans="1:61" ht="76.5" customHeight="1" thickBot="1" x14ac:dyDescent="0.3">
      <c r="A15" s="92"/>
      <c r="B15" s="92"/>
      <c r="C15" s="94"/>
      <c r="D15" s="94"/>
      <c r="E15" s="171"/>
      <c r="F15" s="171"/>
      <c r="G15" s="94"/>
      <c r="H15" s="92"/>
      <c r="I15" s="94"/>
      <c r="J15" s="95"/>
      <c r="K15" s="170"/>
      <c r="L15" s="170"/>
      <c r="M15" s="170"/>
      <c r="N15" s="170"/>
      <c r="O15" s="170"/>
      <c r="P15" s="170"/>
      <c r="Q15" s="170"/>
      <c r="R15" s="170"/>
      <c r="S15" s="170"/>
      <c r="T15" s="170"/>
      <c r="U15" s="170"/>
      <c r="V15" s="170"/>
      <c r="W15" s="170"/>
      <c r="X15" s="170"/>
      <c r="Y15" s="170"/>
      <c r="Z15" s="170"/>
      <c r="AA15" s="170"/>
      <c r="AB15" s="170"/>
      <c r="AC15" s="173"/>
      <c r="AD15" s="156"/>
      <c r="AE15" s="196"/>
      <c r="AF15" s="75" t="s">
        <v>405</v>
      </c>
      <c r="AG15" s="30" t="s">
        <v>406</v>
      </c>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84"/>
      <c r="AY15" s="198"/>
      <c r="AZ15" s="198"/>
      <c r="BA15" s="198"/>
      <c r="BB15" s="190"/>
      <c r="BC15" s="78" t="s">
        <v>413</v>
      </c>
      <c r="BD15" s="77" t="s">
        <v>411</v>
      </c>
      <c r="BE15" s="77" t="s">
        <v>412</v>
      </c>
      <c r="BF15" s="54" t="s">
        <v>516</v>
      </c>
      <c r="BG15" s="20" t="s">
        <v>529</v>
      </c>
      <c r="BH15" s="20" t="s">
        <v>89</v>
      </c>
      <c r="BI15" s="20"/>
    </row>
    <row r="16" spans="1:61" ht="60.75" thickBot="1" x14ac:dyDescent="0.3">
      <c r="A16" s="92"/>
      <c r="B16" s="92"/>
      <c r="C16" s="94" t="s">
        <v>56</v>
      </c>
      <c r="D16" s="94" t="s">
        <v>414</v>
      </c>
      <c r="E16" s="169" t="s">
        <v>415</v>
      </c>
      <c r="F16" s="169" t="s">
        <v>416</v>
      </c>
      <c r="G16" s="94" t="s">
        <v>230</v>
      </c>
      <c r="H16" s="92" t="str">
        <f t="shared" ref="H16" si="10">+IF(G16="NO SE HA PRESENTADO EN LOS UNTIMOS 5 AÑOS","RARA VEZ",IF(G16="AL MENOS 1 VEZ EN LOS ULTIMOS 5 AÑOS","IMPROBABLE",IF(G16="AL MENOS 1 VEZ EN LOS ULTIMOS 2 AÑOS","POSIBLE",IF(G16="AL MENOS 1 VEZ EN EL ULTIMO AÑO","PROBABLE",IF(G16="MAS DE 1 VEZ AL AÑO","CASI SEGURO","ERROR")))))</f>
        <v>POSIBLE</v>
      </c>
      <c r="I16" s="94" t="str">
        <f t="shared" ref="I16" si="11">+IF(H16="MUY BAJA","20%",IF(H16="BAJA","40%",IF(H16="MEDIA","60%",IF(H16="ALTA","80%",IF(H16="MUY ALTA","100%","ERROR")))))</f>
        <v>ERROR</v>
      </c>
      <c r="J16" s="95" t="s">
        <v>218</v>
      </c>
      <c r="K16" s="187" t="s">
        <v>218</v>
      </c>
      <c r="L16" s="187" t="s">
        <v>228</v>
      </c>
      <c r="M16" s="187" t="s">
        <v>228</v>
      </c>
      <c r="N16" s="187" t="s">
        <v>218</v>
      </c>
      <c r="O16" s="187" t="s">
        <v>218</v>
      </c>
      <c r="P16" s="187" t="s">
        <v>218</v>
      </c>
      <c r="Q16" s="187" t="s">
        <v>218</v>
      </c>
      <c r="R16" s="187" t="s">
        <v>228</v>
      </c>
      <c r="S16" s="187" t="s">
        <v>218</v>
      </c>
      <c r="T16" s="187" t="s">
        <v>218</v>
      </c>
      <c r="U16" s="187" t="s">
        <v>218</v>
      </c>
      <c r="V16" s="187" t="s">
        <v>218</v>
      </c>
      <c r="W16" s="187" t="s">
        <v>218</v>
      </c>
      <c r="X16" s="187" t="s">
        <v>228</v>
      </c>
      <c r="Y16" s="187" t="s">
        <v>228</v>
      </c>
      <c r="Z16" s="187" t="s">
        <v>228</v>
      </c>
      <c r="AA16" s="187" t="s">
        <v>228</v>
      </c>
      <c r="AB16" s="187" t="s">
        <v>228</v>
      </c>
      <c r="AC16" s="189">
        <f t="shared" ref="AC16" si="12">COUNTIF(J16:AB18,"SI")</f>
        <v>11</v>
      </c>
      <c r="AD16" s="191" t="str">
        <f t="shared" ref="AD16:AD40" si="13">+IF(AND(AC16&gt;0,AC16&lt;6),"MODERADO",IF(AC16&gt;=12,"CATASTRÓFICO",IF(AND(AC16&gt;5,AC16&lt;12),"MAYOR","")))</f>
        <v>MAYOR</v>
      </c>
      <c r="AE16" s="194"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19" t="s">
        <v>417</v>
      </c>
      <c r="AG16" s="27" t="s">
        <v>418</v>
      </c>
      <c r="AH16" s="27" t="s">
        <v>211</v>
      </c>
      <c r="AI16" s="27">
        <f t="shared" si="1"/>
        <v>15</v>
      </c>
      <c r="AJ16" s="27" t="s">
        <v>212</v>
      </c>
      <c r="AK16" s="27">
        <f t="shared" si="2"/>
        <v>15</v>
      </c>
      <c r="AL16" s="27" t="s">
        <v>213</v>
      </c>
      <c r="AM16" s="27">
        <f t="shared" si="3"/>
        <v>15</v>
      </c>
      <c r="AN16" s="27" t="s">
        <v>224</v>
      </c>
      <c r="AO16" s="27">
        <f t="shared" si="4"/>
        <v>0</v>
      </c>
      <c r="AP16" s="27" t="s">
        <v>215</v>
      </c>
      <c r="AQ16" s="27">
        <f t="shared" si="5"/>
        <v>15</v>
      </c>
      <c r="AR16" s="27" t="s">
        <v>216</v>
      </c>
      <c r="AS16" s="27">
        <f t="shared" si="6"/>
        <v>15</v>
      </c>
      <c r="AT16" s="27" t="s">
        <v>217</v>
      </c>
      <c r="AU16" s="27">
        <f t="shared" si="7"/>
        <v>10</v>
      </c>
      <c r="AV16" s="27">
        <f t="shared" si="8"/>
        <v>85</v>
      </c>
      <c r="AW16" s="28" t="str">
        <f t="shared" si="9"/>
        <v>DEBIL</v>
      </c>
      <c r="AX16" s="183">
        <f t="shared" ref="AX16" si="15">AVERAGE(AV16:AV18)</f>
        <v>28.333333333333332</v>
      </c>
      <c r="AY16" s="197" t="str">
        <f t="shared" ref="AY16" si="16">IF(AX16&gt;95,"FUERTE",IF(AND(AX16&lt;95.01,AX16&gt;85.02),"MODERADO",IF(AND(AX16&lt;85.01,AX16&gt;1),"DEBIL","0")))</f>
        <v>DEBIL</v>
      </c>
      <c r="AZ16" s="197"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POSIBLE</v>
      </c>
      <c r="BA16" s="199" t="str">
        <f t="shared" ref="BA16" si="18">AD16</f>
        <v>MAYOR</v>
      </c>
      <c r="BB16" s="193" t="s">
        <v>229</v>
      </c>
      <c r="BC16" s="65" t="s">
        <v>419</v>
      </c>
      <c r="BD16" s="53" t="s">
        <v>420</v>
      </c>
      <c r="BE16" s="53" t="s">
        <v>412</v>
      </c>
      <c r="BF16" s="20" t="s">
        <v>516</v>
      </c>
      <c r="BG16" s="5" t="s">
        <v>530</v>
      </c>
      <c r="BH16" s="20" t="s">
        <v>88</v>
      </c>
      <c r="BI16" s="20"/>
    </row>
    <row r="17" spans="1:61" ht="49.9" hidden="1" customHeight="1" thickBot="1" x14ac:dyDescent="0.3">
      <c r="A17" s="92"/>
      <c r="B17" s="92"/>
      <c r="C17" s="94"/>
      <c r="D17" s="94"/>
      <c r="E17" s="170"/>
      <c r="F17" s="170"/>
      <c r="G17" s="94"/>
      <c r="H17" s="92"/>
      <c r="I17" s="94"/>
      <c r="J17" s="95"/>
      <c r="K17" s="170"/>
      <c r="L17" s="170"/>
      <c r="M17" s="170"/>
      <c r="N17" s="170"/>
      <c r="O17" s="170"/>
      <c r="P17" s="170"/>
      <c r="Q17" s="170"/>
      <c r="R17" s="170"/>
      <c r="S17" s="170"/>
      <c r="T17" s="170"/>
      <c r="U17" s="170"/>
      <c r="V17" s="170"/>
      <c r="W17" s="170"/>
      <c r="X17" s="170"/>
      <c r="Y17" s="170"/>
      <c r="Z17" s="170"/>
      <c r="AA17" s="170"/>
      <c r="AB17" s="170"/>
      <c r="AC17" s="173"/>
      <c r="AD17" s="96"/>
      <c r="AE17" s="195"/>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76"/>
      <c r="AY17" s="164"/>
      <c r="AZ17" s="164"/>
      <c r="BA17" s="164"/>
      <c r="BB17" s="173"/>
      <c r="BC17" s="20"/>
      <c r="BD17" s="20"/>
      <c r="BE17" s="20"/>
      <c r="BF17" s="20"/>
      <c r="BG17" s="88" t="s">
        <v>523</v>
      </c>
      <c r="BH17" s="20"/>
      <c r="BI17" s="20"/>
    </row>
    <row r="18" spans="1:61" ht="49.9" hidden="1" customHeight="1" thickBot="1" x14ac:dyDescent="0.3">
      <c r="A18" s="92"/>
      <c r="B18" s="92"/>
      <c r="C18" s="94"/>
      <c r="D18" s="94"/>
      <c r="E18" s="171"/>
      <c r="F18" s="171"/>
      <c r="G18" s="94"/>
      <c r="H18" s="92"/>
      <c r="I18" s="94"/>
      <c r="J18" s="95"/>
      <c r="K18" s="170"/>
      <c r="L18" s="170"/>
      <c r="M18" s="170"/>
      <c r="N18" s="170"/>
      <c r="O18" s="170"/>
      <c r="P18" s="170"/>
      <c r="Q18" s="170"/>
      <c r="R18" s="170"/>
      <c r="S18" s="170"/>
      <c r="T18" s="170"/>
      <c r="U18" s="170"/>
      <c r="V18" s="170"/>
      <c r="W18" s="170"/>
      <c r="X18" s="170"/>
      <c r="Y18" s="170"/>
      <c r="Z18" s="170"/>
      <c r="AA18" s="170"/>
      <c r="AB18" s="170"/>
      <c r="AC18" s="173"/>
      <c r="AD18" s="156"/>
      <c r="AE18" s="196"/>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184"/>
      <c r="AY18" s="198"/>
      <c r="AZ18" s="198"/>
      <c r="BA18" s="198"/>
      <c r="BB18" s="190"/>
      <c r="BC18" s="20"/>
      <c r="BD18" s="20"/>
      <c r="BE18" s="20"/>
      <c r="BF18" s="20"/>
      <c r="BG18" s="20"/>
      <c r="BH18" s="20"/>
      <c r="BI18" s="20"/>
    </row>
    <row r="19" spans="1:61" ht="49.9" customHeight="1" thickBot="1" x14ac:dyDescent="0.3">
      <c r="A19" s="92"/>
      <c r="B19" s="92"/>
      <c r="C19" s="94" t="s">
        <v>57</v>
      </c>
      <c r="D19" s="94" t="s">
        <v>421</v>
      </c>
      <c r="E19" s="169" t="s">
        <v>422</v>
      </c>
      <c r="F19" s="169" t="s">
        <v>423</v>
      </c>
      <c r="G19" s="94" t="s">
        <v>209</v>
      </c>
      <c r="H19" s="92" t="str">
        <f t="shared" ref="H19" si="19">+IF(G19="NO SE HA PRESENTADO EN LOS UNTIMOS 5 AÑOS","RARA VEZ",IF(G19="AL MENOS 1 VEZ EN LOS ULTIMOS 5 AÑOS","IMPROBABLE",IF(G19="AL MENOS 1 VEZ EN LOS ULTIMOS 2 AÑOS","POSIBLE",IF(G19="AL MENOS 1 VEZ EN EL ULTIMO AÑO","PROBABLE",IF(G19="MAS DE 1 VEZ AL AÑO","CASI SEGURO","ERROR")))))</f>
        <v>RARA VEZ</v>
      </c>
      <c r="I19" s="94" t="str">
        <f t="shared" ref="I19" si="20">+IF(H19="MUY BAJA","20%",IF(H19="BAJA","40%",IF(H19="MEDIA","60%",IF(H19="ALTA","80%",IF(H19="MUY ALTA","100%","ERROR")))))</f>
        <v>ERROR</v>
      </c>
      <c r="J19" s="187" t="s">
        <v>218</v>
      </c>
      <c r="K19" s="187" t="s">
        <v>218</v>
      </c>
      <c r="L19" s="187" t="s">
        <v>218</v>
      </c>
      <c r="M19" s="187" t="s">
        <v>218</v>
      </c>
      <c r="N19" s="187" t="s">
        <v>218</v>
      </c>
      <c r="O19" s="187" t="s">
        <v>218</v>
      </c>
      <c r="P19" s="187" t="s">
        <v>228</v>
      </c>
      <c r="Q19" s="187" t="s">
        <v>228</v>
      </c>
      <c r="R19" s="187" t="s">
        <v>228</v>
      </c>
      <c r="S19" s="187" t="s">
        <v>218</v>
      </c>
      <c r="T19" s="187" t="s">
        <v>218</v>
      </c>
      <c r="U19" s="187" t="s">
        <v>218</v>
      </c>
      <c r="V19" s="187" t="s">
        <v>218</v>
      </c>
      <c r="W19" s="187" t="s">
        <v>218</v>
      </c>
      <c r="X19" s="187" t="s">
        <v>228</v>
      </c>
      <c r="Y19" s="187" t="s">
        <v>228</v>
      </c>
      <c r="Z19" s="187" t="s">
        <v>228</v>
      </c>
      <c r="AA19" s="187" t="s">
        <v>228</v>
      </c>
      <c r="AB19" s="187" t="s">
        <v>228</v>
      </c>
      <c r="AC19" s="189">
        <f t="shared" ref="AC19" si="21">COUNTIF(J19:AB21,"SI")</f>
        <v>11</v>
      </c>
      <c r="AD19" s="191" t="str">
        <f t="shared" si="13"/>
        <v>MAYOR</v>
      </c>
      <c r="AE19" s="194"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ALTO</v>
      </c>
      <c r="AF19" s="19" t="s">
        <v>430</v>
      </c>
      <c r="AG19" s="27" t="s">
        <v>404</v>
      </c>
      <c r="AH19" s="27" t="s">
        <v>211</v>
      </c>
      <c r="AI19" s="27">
        <f t="shared" si="1"/>
        <v>15</v>
      </c>
      <c r="AJ19" s="27" t="s">
        <v>212</v>
      </c>
      <c r="AK19" s="27">
        <f t="shared" si="2"/>
        <v>15</v>
      </c>
      <c r="AL19" s="27" t="s">
        <v>213</v>
      </c>
      <c r="AM19" s="27">
        <f t="shared" si="3"/>
        <v>15</v>
      </c>
      <c r="AN19" s="27" t="s">
        <v>214</v>
      </c>
      <c r="AO19" s="27">
        <f t="shared" si="4"/>
        <v>15</v>
      </c>
      <c r="AP19" s="27" t="s">
        <v>215</v>
      </c>
      <c r="AQ19" s="27">
        <f t="shared" si="5"/>
        <v>15</v>
      </c>
      <c r="AR19" s="27" t="s">
        <v>216</v>
      </c>
      <c r="AS19" s="27">
        <f t="shared" si="6"/>
        <v>15</v>
      </c>
      <c r="AT19" s="27" t="s">
        <v>217</v>
      </c>
      <c r="AU19" s="27">
        <f t="shared" si="7"/>
        <v>10</v>
      </c>
      <c r="AV19" s="27">
        <f t="shared" si="8"/>
        <v>100</v>
      </c>
      <c r="AW19" s="28" t="str">
        <f t="shared" si="9"/>
        <v>FUERTE</v>
      </c>
      <c r="AX19" s="183">
        <f t="shared" ref="AX19" si="23">AVERAGE(AV19:AV21)</f>
        <v>100</v>
      </c>
      <c r="AY19" s="197" t="str">
        <f t="shared" ref="AY19" si="24">IF(AX19&gt;95,"FUERTE",IF(AND(AX19&lt;95.01,AX19&gt;85.02),"MODERADO",IF(AND(AX19&lt;85.01,AX19&gt;1),"DEBIL","0")))</f>
        <v>FUERTE</v>
      </c>
      <c r="AZ19" s="197"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RARA VEZ</v>
      </c>
      <c r="BA19" s="199" t="str">
        <f t="shared" ref="BA19" si="26">AD19</f>
        <v>MAYOR</v>
      </c>
      <c r="BB19" s="193" t="s">
        <v>229</v>
      </c>
      <c r="BC19" s="161" t="s">
        <v>434</v>
      </c>
      <c r="BD19" s="150" t="s">
        <v>420</v>
      </c>
      <c r="BE19" s="150" t="s">
        <v>412</v>
      </c>
      <c r="BF19" s="148" t="s">
        <v>516</v>
      </c>
      <c r="BG19" s="220" t="s">
        <v>523</v>
      </c>
      <c r="BH19" s="148" t="s">
        <v>88</v>
      </c>
      <c r="BI19" s="20"/>
    </row>
    <row r="20" spans="1:61" ht="49.9" customHeight="1" thickBot="1" x14ac:dyDescent="0.3">
      <c r="A20" s="92"/>
      <c r="B20" s="92"/>
      <c r="C20" s="94"/>
      <c r="D20" s="94"/>
      <c r="E20" s="170"/>
      <c r="F20" s="170"/>
      <c r="G20" s="94"/>
      <c r="H20" s="92"/>
      <c r="I20" s="94"/>
      <c r="J20" s="170"/>
      <c r="K20" s="170"/>
      <c r="L20" s="170"/>
      <c r="M20" s="170"/>
      <c r="N20" s="170"/>
      <c r="O20" s="170"/>
      <c r="P20" s="170"/>
      <c r="Q20" s="170"/>
      <c r="R20" s="170"/>
      <c r="S20" s="170"/>
      <c r="T20" s="170"/>
      <c r="U20" s="170"/>
      <c r="V20" s="170"/>
      <c r="W20" s="170"/>
      <c r="X20" s="170"/>
      <c r="Y20" s="170"/>
      <c r="Z20" s="170"/>
      <c r="AA20" s="170"/>
      <c r="AB20" s="170"/>
      <c r="AC20" s="173"/>
      <c r="AD20" s="96"/>
      <c r="AE20" s="195"/>
      <c r="AF20" s="21" t="s">
        <v>431</v>
      </c>
      <c r="AG20" s="31" t="s">
        <v>418</v>
      </c>
      <c r="AH20" s="27" t="s">
        <v>211</v>
      </c>
      <c r="AI20" s="27">
        <f t="shared" si="1"/>
        <v>15</v>
      </c>
      <c r="AJ20" s="27" t="s">
        <v>212</v>
      </c>
      <c r="AK20" s="27">
        <f t="shared" si="2"/>
        <v>15</v>
      </c>
      <c r="AL20" s="27" t="s">
        <v>213</v>
      </c>
      <c r="AM20" s="27">
        <f t="shared" si="3"/>
        <v>15</v>
      </c>
      <c r="AN20" s="27" t="s">
        <v>214</v>
      </c>
      <c r="AO20" s="27">
        <f t="shared" si="4"/>
        <v>15</v>
      </c>
      <c r="AP20" s="27" t="s">
        <v>215</v>
      </c>
      <c r="AQ20" s="27">
        <f t="shared" si="5"/>
        <v>15</v>
      </c>
      <c r="AR20" s="27" t="s">
        <v>216</v>
      </c>
      <c r="AS20" s="27">
        <f t="shared" si="6"/>
        <v>15</v>
      </c>
      <c r="AT20" s="27" t="s">
        <v>217</v>
      </c>
      <c r="AU20" s="27">
        <f t="shared" si="7"/>
        <v>10</v>
      </c>
      <c r="AV20" s="27">
        <f t="shared" si="8"/>
        <v>100</v>
      </c>
      <c r="AW20" s="28" t="str">
        <f t="shared" si="9"/>
        <v>FUERTE</v>
      </c>
      <c r="AX20" s="176"/>
      <c r="AY20" s="164"/>
      <c r="AZ20" s="164"/>
      <c r="BA20" s="164"/>
      <c r="BB20" s="173"/>
      <c r="BC20" s="230"/>
      <c r="BD20" s="225"/>
      <c r="BE20" s="225"/>
      <c r="BF20" s="232"/>
      <c r="BG20" s="231"/>
      <c r="BH20" s="232"/>
      <c r="BI20" s="20"/>
    </row>
    <row r="21" spans="1:61" ht="49.9" customHeight="1" thickBot="1" x14ac:dyDescent="0.3">
      <c r="A21" s="92"/>
      <c r="B21" s="92"/>
      <c r="C21" s="94"/>
      <c r="D21" s="94"/>
      <c r="E21" s="171"/>
      <c r="F21" s="171"/>
      <c r="G21" s="94"/>
      <c r="H21" s="92"/>
      <c r="I21" s="94"/>
      <c r="J21" s="170"/>
      <c r="K21" s="170"/>
      <c r="L21" s="170"/>
      <c r="M21" s="170"/>
      <c r="N21" s="170"/>
      <c r="O21" s="170"/>
      <c r="P21" s="170"/>
      <c r="Q21" s="170"/>
      <c r="R21" s="170"/>
      <c r="S21" s="170"/>
      <c r="T21" s="170"/>
      <c r="U21" s="170"/>
      <c r="V21" s="170"/>
      <c r="W21" s="170"/>
      <c r="X21" s="170"/>
      <c r="Y21" s="170"/>
      <c r="Z21" s="170"/>
      <c r="AA21" s="170"/>
      <c r="AB21" s="170"/>
      <c r="AC21" s="173"/>
      <c r="AD21" s="156"/>
      <c r="AE21" s="196"/>
      <c r="AF21" s="23" t="s">
        <v>432</v>
      </c>
      <c r="AG21" s="30" t="s">
        <v>433</v>
      </c>
      <c r="AH21" s="27" t="s">
        <v>211</v>
      </c>
      <c r="AI21" s="27">
        <f t="shared" si="1"/>
        <v>15</v>
      </c>
      <c r="AJ21" s="27" t="s">
        <v>212</v>
      </c>
      <c r="AK21" s="27">
        <f t="shared" si="2"/>
        <v>15</v>
      </c>
      <c r="AL21" s="27" t="s">
        <v>213</v>
      </c>
      <c r="AM21" s="27">
        <f t="shared" si="3"/>
        <v>15</v>
      </c>
      <c r="AN21" s="27" t="s">
        <v>214</v>
      </c>
      <c r="AO21" s="27">
        <f t="shared" si="4"/>
        <v>15</v>
      </c>
      <c r="AP21" s="27" t="s">
        <v>215</v>
      </c>
      <c r="AQ21" s="27">
        <f t="shared" si="5"/>
        <v>15</v>
      </c>
      <c r="AR21" s="27" t="s">
        <v>216</v>
      </c>
      <c r="AS21" s="27">
        <f t="shared" si="6"/>
        <v>15</v>
      </c>
      <c r="AT21" s="27" t="s">
        <v>217</v>
      </c>
      <c r="AU21" s="27">
        <f t="shared" si="7"/>
        <v>10</v>
      </c>
      <c r="AV21" s="27">
        <f t="shared" si="8"/>
        <v>100</v>
      </c>
      <c r="AW21" s="28" t="str">
        <f t="shared" si="9"/>
        <v>FUERTE</v>
      </c>
      <c r="AX21" s="184"/>
      <c r="AY21" s="198"/>
      <c r="AZ21" s="198"/>
      <c r="BA21" s="198"/>
      <c r="BB21" s="190"/>
      <c r="BC21" s="162"/>
      <c r="BD21" s="151"/>
      <c r="BE21" s="151"/>
      <c r="BF21" s="149"/>
      <c r="BG21" s="221"/>
      <c r="BH21" s="149"/>
      <c r="BI21" s="20"/>
    </row>
    <row r="22" spans="1:61" ht="54" customHeight="1" thickBot="1" x14ac:dyDescent="0.3">
      <c r="A22" s="92"/>
      <c r="B22" s="92"/>
      <c r="C22" s="94" t="s">
        <v>58</v>
      </c>
      <c r="D22" s="94" t="s">
        <v>424</v>
      </c>
      <c r="E22" s="169" t="s">
        <v>425</v>
      </c>
      <c r="F22" s="169" t="s">
        <v>426</v>
      </c>
      <c r="G22" s="94" t="s">
        <v>209</v>
      </c>
      <c r="H22" s="92" t="str">
        <f t="shared" ref="H22" si="27">+IF(G22="NO SE HA PRESENTADO EN LOS UNTIMOS 5 AÑOS","RARA VEZ",IF(G22="AL MENOS 1 VEZ EN LOS ULTIMOS 5 AÑOS","IMPROBABLE",IF(G22="AL MENOS 1 VEZ EN LOS ULTIMOS 2 AÑOS","POSIBLE",IF(G22="AL MENOS 1 VEZ EN EL ULTIMO AÑO","PROBABLE",IF(G22="MAS DE 1 VEZ AL AÑO","CASI SEGURO","ERROR")))))</f>
        <v>RARA VEZ</v>
      </c>
      <c r="I22" s="94" t="str">
        <f t="shared" ref="I22" si="28">+IF(H22="MUY BAJA","20%",IF(H22="BAJA","40%",IF(H22="MEDIA","60%",IF(H22="ALTA","80%",IF(H22="MUY ALTA","100%","ERROR")))))</f>
        <v>ERROR</v>
      </c>
      <c r="J22" s="95" t="s">
        <v>218</v>
      </c>
      <c r="K22" s="95" t="s">
        <v>218</v>
      </c>
      <c r="L22" s="95" t="s">
        <v>218</v>
      </c>
      <c r="M22" s="95" t="s">
        <v>218</v>
      </c>
      <c r="N22" s="95" t="s">
        <v>218</v>
      </c>
      <c r="O22" s="95" t="s">
        <v>218</v>
      </c>
      <c r="P22" s="95" t="s">
        <v>218</v>
      </c>
      <c r="Q22" s="95" t="s">
        <v>218</v>
      </c>
      <c r="R22" s="95" t="s">
        <v>218</v>
      </c>
      <c r="S22" s="95" t="s">
        <v>218</v>
      </c>
      <c r="T22" s="95" t="s">
        <v>218</v>
      </c>
      <c r="U22" s="95" t="s">
        <v>218</v>
      </c>
      <c r="V22" s="95" t="s">
        <v>218</v>
      </c>
      <c r="W22" s="95" t="s">
        <v>218</v>
      </c>
      <c r="X22" s="95" t="s">
        <v>218</v>
      </c>
      <c r="Y22" s="95" t="s">
        <v>228</v>
      </c>
      <c r="Z22" s="95" t="s">
        <v>218</v>
      </c>
      <c r="AA22" s="95" t="s">
        <v>228</v>
      </c>
      <c r="AB22" s="95" t="s">
        <v>228</v>
      </c>
      <c r="AC22" s="189">
        <f>COUNTIF(J22:AB24,"SI")</f>
        <v>16</v>
      </c>
      <c r="AD22" s="191" t="str">
        <f t="shared" si="13"/>
        <v>CATASTRÓFICO</v>
      </c>
      <c r="AE22" s="194" t="str">
        <f t="shared" ref="AE22" si="29">+IF((H22="RARA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EXTREMO</v>
      </c>
      <c r="AF22" s="19" t="s">
        <v>435</v>
      </c>
      <c r="AG22" s="27" t="s">
        <v>418</v>
      </c>
      <c r="AH22" s="27" t="s">
        <v>211</v>
      </c>
      <c r="AI22" s="27">
        <f t="shared" ref="AI22:AI23" si="30">IF(AH22="Asignado",15,0)</f>
        <v>15</v>
      </c>
      <c r="AJ22" s="27" t="s">
        <v>212</v>
      </c>
      <c r="AK22" s="27">
        <f t="shared" ref="AK22:AK23" si="31">IF(AJ22="Adecuado",15,0)</f>
        <v>15</v>
      </c>
      <c r="AL22" s="27" t="s">
        <v>213</v>
      </c>
      <c r="AM22" s="27">
        <f t="shared" ref="AM22:AM23" si="32">IF(AL22="Oportuna",15,0)</f>
        <v>15</v>
      </c>
      <c r="AN22" s="27" t="s">
        <v>214</v>
      </c>
      <c r="AO22" s="27">
        <f t="shared" ref="AO22:AO23" si="33">IF(AN22="Prevenir",15,0)</f>
        <v>15</v>
      </c>
      <c r="AP22" s="27" t="s">
        <v>215</v>
      </c>
      <c r="AQ22" s="27">
        <f t="shared" ref="AQ22:AQ23" si="34">IF(AP22="Confiable",15,0)</f>
        <v>15</v>
      </c>
      <c r="AR22" s="27" t="s">
        <v>216</v>
      </c>
      <c r="AS22" s="27">
        <f t="shared" ref="AS22:AS23" si="35">IF(AR22="Se investigan y resuelven oportunamente",15,0)</f>
        <v>15</v>
      </c>
      <c r="AT22" s="27" t="s">
        <v>217</v>
      </c>
      <c r="AU22" s="27">
        <f t="shared" si="7"/>
        <v>10</v>
      </c>
      <c r="AV22" s="27">
        <f t="shared" si="8"/>
        <v>100</v>
      </c>
      <c r="AW22" s="28" t="str">
        <f t="shared" si="9"/>
        <v>FUERTE</v>
      </c>
      <c r="AX22" s="183">
        <f>AVERAGE(AV22:AV24)</f>
        <v>66.666666666666671</v>
      </c>
      <c r="AY22" s="197" t="str">
        <f t="shared" ref="AY22" si="36">IF(AX22&gt;95,"FUERTE",IF(AND(AX22&lt;95.01,AX22&gt;85.02),"MODERADO",IF(AND(AX22&lt;85.01,AX22&gt;1),"DEBIL","0")))</f>
        <v>DEBIL</v>
      </c>
      <c r="AZ22" s="197" t="str">
        <f t="shared" ref="AZ22" si="37">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RARA VEZ</v>
      </c>
      <c r="BA22" s="199" t="str">
        <f t="shared" ref="BA22" si="38">AD22</f>
        <v>CATASTRÓFICO</v>
      </c>
      <c r="BB22" s="193" t="s">
        <v>229</v>
      </c>
      <c r="BC22" s="161" t="s">
        <v>437</v>
      </c>
      <c r="BD22" s="150" t="s">
        <v>420</v>
      </c>
      <c r="BE22" s="150" t="s">
        <v>412</v>
      </c>
      <c r="BF22" s="150" t="s">
        <v>516</v>
      </c>
      <c r="BG22" s="220" t="s">
        <v>523</v>
      </c>
      <c r="BH22" s="150" t="s">
        <v>88</v>
      </c>
      <c r="BI22" s="20"/>
    </row>
    <row r="23" spans="1:61" ht="56.25" customHeight="1" thickBot="1" x14ac:dyDescent="0.3">
      <c r="A23" s="92"/>
      <c r="B23" s="92"/>
      <c r="C23" s="94"/>
      <c r="D23" s="94"/>
      <c r="E23" s="170"/>
      <c r="F23" s="170"/>
      <c r="G23" s="94"/>
      <c r="H23" s="92"/>
      <c r="I23" s="94"/>
      <c r="J23" s="95"/>
      <c r="K23" s="95"/>
      <c r="L23" s="95"/>
      <c r="M23" s="95"/>
      <c r="N23" s="95"/>
      <c r="O23" s="95"/>
      <c r="P23" s="95"/>
      <c r="Q23" s="95"/>
      <c r="R23" s="95"/>
      <c r="S23" s="95"/>
      <c r="T23" s="95"/>
      <c r="U23" s="95"/>
      <c r="V23" s="95"/>
      <c r="W23" s="95"/>
      <c r="X23" s="95"/>
      <c r="Y23" s="95"/>
      <c r="Z23" s="95"/>
      <c r="AA23" s="95"/>
      <c r="AB23" s="95"/>
      <c r="AC23" s="173"/>
      <c r="AD23" s="96"/>
      <c r="AE23" s="195"/>
      <c r="AF23" s="21" t="s">
        <v>436</v>
      </c>
      <c r="AG23" s="31" t="s">
        <v>418</v>
      </c>
      <c r="AH23" s="27" t="s">
        <v>211</v>
      </c>
      <c r="AI23" s="27">
        <f t="shared" si="30"/>
        <v>15</v>
      </c>
      <c r="AJ23" s="27" t="s">
        <v>212</v>
      </c>
      <c r="AK23" s="27">
        <f t="shared" si="31"/>
        <v>15</v>
      </c>
      <c r="AL23" s="27" t="s">
        <v>213</v>
      </c>
      <c r="AM23" s="27">
        <f t="shared" si="32"/>
        <v>15</v>
      </c>
      <c r="AN23" s="27" t="s">
        <v>214</v>
      </c>
      <c r="AO23" s="27">
        <f t="shared" si="33"/>
        <v>15</v>
      </c>
      <c r="AP23" s="27" t="s">
        <v>215</v>
      </c>
      <c r="AQ23" s="27">
        <f t="shared" si="34"/>
        <v>15</v>
      </c>
      <c r="AR23" s="27" t="s">
        <v>216</v>
      </c>
      <c r="AS23" s="27">
        <f t="shared" si="35"/>
        <v>15</v>
      </c>
      <c r="AT23" s="27" t="s">
        <v>217</v>
      </c>
      <c r="AU23" s="27">
        <f t="shared" si="7"/>
        <v>10</v>
      </c>
      <c r="AV23" s="27">
        <f t="shared" si="8"/>
        <v>100</v>
      </c>
      <c r="AW23" s="28" t="str">
        <f t="shared" si="9"/>
        <v>FUERTE</v>
      </c>
      <c r="AX23" s="176"/>
      <c r="AY23" s="164"/>
      <c r="AZ23" s="164"/>
      <c r="BA23" s="164"/>
      <c r="BB23" s="173"/>
      <c r="BC23" s="162"/>
      <c r="BD23" s="151"/>
      <c r="BE23" s="151"/>
      <c r="BF23" s="151"/>
      <c r="BG23" s="231"/>
      <c r="BH23" s="151"/>
      <c r="BI23" s="20"/>
    </row>
    <row r="24" spans="1:61" ht="89.25" hidden="1" customHeight="1" thickBot="1" x14ac:dyDescent="0.3">
      <c r="A24" s="92"/>
      <c r="B24" s="92"/>
      <c r="C24" s="94"/>
      <c r="D24" s="94"/>
      <c r="E24" s="171"/>
      <c r="F24" s="171"/>
      <c r="G24" s="94"/>
      <c r="H24" s="92"/>
      <c r="I24" s="94"/>
      <c r="J24" s="95"/>
      <c r="K24" s="95"/>
      <c r="L24" s="95"/>
      <c r="M24" s="95"/>
      <c r="N24" s="95"/>
      <c r="O24" s="95"/>
      <c r="P24" s="95"/>
      <c r="Q24" s="95"/>
      <c r="R24" s="95"/>
      <c r="S24" s="95"/>
      <c r="T24" s="95"/>
      <c r="U24" s="95"/>
      <c r="V24" s="95"/>
      <c r="W24" s="95"/>
      <c r="X24" s="95"/>
      <c r="Y24" s="95"/>
      <c r="Z24" s="95"/>
      <c r="AA24" s="95"/>
      <c r="AB24" s="95"/>
      <c r="AC24" s="173"/>
      <c r="AD24" s="156"/>
      <c r="AE24" s="196"/>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84"/>
      <c r="AY24" s="198"/>
      <c r="AZ24" s="198"/>
      <c r="BA24" s="164"/>
      <c r="BB24" s="173"/>
      <c r="BC24" s="79"/>
      <c r="BD24" s="79"/>
      <c r="BE24" s="79"/>
      <c r="BF24" s="20"/>
      <c r="BG24" s="221"/>
      <c r="BH24" s="20"/>
      <c r="BI24" s="20"/>
    </row>
    <row r="25" spans="1:61" ht="77.25" customHeight="1" thickBot="1" x14ac:dyDescent="0.3">
      <c r="A25" s="92"/>
      <c r="B25" s="92"/>
      <c r="C25" s="94" t="s">
        <v>59</v>
      </c>
      <c r="D25" s="94" t="s">
        <v>427</v>
      </c>
      <c r="E25" s="169" t="s">
        <v>428</v>
      </c>
      <c r="F25" s="169" t="s">
        <v>429</v>
      </c>
      <c r="G25" s="94" t="s">
        <v>219</v>
      </c>
      <c r="H25" s="92" t="str">
        <f t="shared" ref="H25" si="39">+IF(G25="NO SE HA PRESENTADO EN LOS UNTIMOS 5 AÑOS","RARA VEZ",IF(G25="AL MENOS 1 VEZ EN LOS ULTIMOS 5 AÑOS","IMPROBABLE",IF(G25="AL MENOS 1 VEZ EN LOS ULTIMOS 2 AÑOS","POSIBLE",IF(G25="AL MENOS 1 VEZ EN EL ULTIMO AÑO","PROBABLE",IF(G25="MAS DE 1 VEZ AL AÑO","CASI SEGURO","ERROR")))))</f>
        <v>IMPROBABLE</v>
      </c>
      <c r="I25" s="94" t="str">
        <f t="shared" ref="I25" si="40">+IF(H25="MUY BAJA","20%",IF(H25="BAJA","40%",IF(H25="MEDIA","60%",IF(H25="ALTA","80%",IF(H25="MUY ALTA","100%","ERROR")))))</f>
        <v>ERROR</v>
      </c>
      <c r="J25" s="95" t="s">
        <v>228</v>
      </c>
      <c r="K25" s="187" t="s">
        <v>218</v>
      </c>
      <c r="L25" s="187" t="s">
        <v>228</v>
      </c>
      <c r="M25" s="187" t="s">
        <v>228</v>
      </c>
      <c r="N25" s="187" t="s">
        <v>228</v>
      </c>
      <c r="O25" s="187" t="s">
        <v>218</v>
      </c>
      <c r="P25" s="187" t="s">
        <v>228</v>
      </c>
      <c r="Q25" s="187" t="s">
        <v>228</v>
      </c>
      <c r="R25" s="187" t="s">
        <v>228</v>
      </c>
      <c r="S25" s="95" t="s">
        <v>218</v>
      </c>
      <c r="T25" s="95" t="s">
        <v>218</v>
      </c>
      <c r="U25" s="95" t="s">
        <v>218</v>
      </c>
      <c r="V25" s="95" t="s">
        <v>218</v>
      </c>
      <c r="W25" s="95" t="s">
        <v>218</v>
      </c>
      <c r="X25" s="95" t="s">
        <v>228</v>
      </c>
      <c r="Y25" s="95" t="s">
        <v>228</v>
      </c>
      <c r="Z25" s="95" t="s">
        <v>228</v>
      </c>
      <c r="AA25" s="95" t="s">
        <v>228</v>
      </c>
      <c r="AB25" s="95" t="s">
        <v>228</v>
      </c>
      <c r="AC25" s="189">
        <f t="shared" ref="AC25" si="41">COUNTIF(J25:AB27,"SI")</f>
        <v>7</v>
      </c>
      <c r="AD25" s="191" t="str">
        <f t="shared" si="13"/>
        <v>MAYOR</v>
      </c>
      <c r="AE25" s="194" t="str">
        <f t="shared" ref="AE25" si="42">+IF((H25="RARA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ALTO</v>
      </c>
      <c r="AF25" s="19" t="s">
        <v>439</v>
      </c>
      <c r="AG25" s="27" t="s">
        <v>406</v>
      </c>
      <c r="AH25" s="27" t="s">
        <v>211</v>
      </c>
      <c r="AI25" s="27">
        <f t="shared" si="1"/>
        <v>15</v>
      </c>
      <c r="AJ25" s="27" t="s">
        <v>212</v>
      </c>
      <c r="AK25" s="27">
        <f t="shared" si="2"/>
        <v>15</v>
      </c>
      <c r="AL25" s="27" t="s">
        <v>213</v>
      </c>
      <c r="AM25" s="27">
        <f t="shared" si="3"/>
        <v>15</v>
      </c>
      <c r="AN25" s="27" t="s">
        <v>214</v>
      </c>
      <c r="AO25" s="27">
        <f t="shared" si="4"/>
        <v>15</v>
      </c>
      <c r="AP25" s="27" t="s">
        <v>215</v>
      </c>
      <c r="AQ25" s="27">
        <f t="shared" si="5"/>
        <v>15</v>
      </c>
      <c r="AR25" s="27" t="s">
        <v>216</v>
      </c>
      <c r="AS25" s="27">
        <f t="shared" si="6"/>
        <v>15</v>
      </c>
      <c r="AT25" s="27" t="s">
        <v>217</v>
      </c>
      <c r="AU25" s="27">
        <f t="shared" si="7"/>
        <v>10</v>
      </c>
      <c r="AV25" s="27">
        <f t="shared" si="8"/>
        <v>100</v>
      </c>
      <c r="AW25" s="28" t="str">
        <f t="shared" si="9"/>
        <v>FUERTE</v>
      </c>
      <c r="AX25" s="183">
        <f t="shared" ref="AX25" si="43">AVERAGE(AV25:AV27)</f>
        <v>66.666666666666671</v>
      </c>
      <c r="AY25" s="197" t="str">
        <f t="shared" ref="AY25" si="44">IF(AX25&gt;95,"FUERTE",IF(AND(AX25&lt;95.01,AX25&gt;85.02),"MODERADO",IF(AND(AX25&lt;85.01,AX25&gt;1),"DEBIL","0")))</f>
        <v>DEBIL</v>
      </c>
      <c r="AZ25" s="197" t="str">
        <f t="shared" ref="AZ25" si="45">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IMPROBABLE</v>
      </c>
      <c r="BA25" s="96" t="str">
        <f t="shared" ref="BA25" si="46">AD25</f>
        <v>MAYOR</v>
      </c>
      <c r="BB25" s="99" t="s">
        <v>229</v>
      </c>
      <c r="BC25" s="222" t="s">
        <v>438</v>
      </c>
      <c r="BD25" s="145" t="s">
        <v>420</v>
      </c>
      <c r="BE25" s="145" t="s">
        <v>412</v>
      </c>
      <c r="BF25" s="150" t="s">
        <v>516</v>
      </c>
      <c r="BG25" s="220" t="s">
        <v>531</v>
      </c>
      <c r="BH25" s="150" t="s">
        <v>89</v>
      </c>
      <c r="BI25" s="20"/>
    </row>
    <row r="26" spans="1:61" ht="49.9" customHeight="1" x14ac:dyDescent="0.25">
      <c r="A26" s="92"/>
      <c r="B26" s="92"/>
      <c r="C26" s="94"/>
      <c r="D26" s="94"/>
      <c r="E26" s="170"/>
      <c r="F26" s="170"/>
      <c r="G26" s="94"/>
      <c r="H26" s="92"/>
      <c r="I26" s="94"/>
      <c r="J26" s="95"/>
      <c r="K26" s="170"/>
      <c r="L26" s="170"/>
      <c r="M26" s="170"/>
      <c r="N26" s="170"/>
      <c r="O26" s="170"/>
      <c r="P26" s="170"/>
      <c r="Q26" s="170"/>
      <c r="R26" s="170"/>
      <c r="S26" s="95"/>
      <c r="T26" s="95"/>
      <c r="U26" s="95"/>
      <c r="V26" s="95"/>
      <c r="W26" s="95"/>
      <c r="X26" s="95"/>
      <c r="Y26" s="95"/>
      <c r="Z26" s="95"/>
      <c r="AA26" s="95"/>
      <c r="AB26" s="95"/>
      <c r="AC26" s="173"/>
      <c r="AD26" s="96"/>
      <c r="AE26" s="195"/>
      <c r="AF26" s="210" t="s">
        <v>440</v>
      </c>
      <c r="AG26" s="172" t="s">
        <v>406</v>
      </c>
      <c r="AH26" s="27" t="s">
        <v>211</v>
      </c>
      <c r="AI26" s="27">
        <f t="shared" si="1"/>
        <v>15</v>
      </c>
      <c r="AJ26" s="27" t="s">
        <v>212</v>
      </c>
      <c r="AK26" s="27">
        <f t="shared" si="2"/>
        <v>15</v>
      </c>
      <c r="AL26" s="27" t="s">
        <v>213</v>
      </c>
      <c r="AM26" s="27">
        <f t="shared" si="3"/>
        <v>15</v>
      </c>
      <c r="AN26" s="27" t="s">
        <v>214</v>
      </c>
      <c r="AO26" s="27">
        <f t="shared" si="4"/>
        <v>15</v>
      </c>
      <c r="AP26" s="27" t="s">
        <v>215</v>
      </c>
      <c r="AQ26" s="27">
        <f t="shared" si="5"/>
        <v>15</v>
      </c>
      <c r="AR26" s="27" t="s">
        <v>216</v>
      </c>
      <c r="AS26" s="27">
        <f t="shared" si="6"/>
        <v>15</v>
      </c>
      <c r="AT26" s="27" t="s">
        <v>217</v>
      </c>
      <c r="AU26" s="27">
        <f t="shared" si="7"/>
        <v>10</v>
      </c>
      <c r="AV26" s="27">
        <f t="shared" si="8"/>
        <v>100</v>
      </c>
      <c r="AW26" s="28" t="str">
        <f t="shared" si="9"/>
        <v>FUERTE</v>
      </c>
      <c r="AX26" s="176"/>
      <c r="AY26" s="164"/>
      <c r="AZ26" s="164"/>
      <c r="BA26" s="92"/>
      <c r="BB26" s="94"/>
      <c r="BC26" s="222"/>
      <c r="BD26" s="145"/>
      <c r="BE26" s="145"/>
      <c r="BF26" s="151"/>
      <c r="BG26" s="221"/>
      <c r="BH26" s="151"/>
      <c r="BI26" s="20"/>
    </row>
    <row r="27" spans="1:61" ht="49.9" hidden="1" customHeight="1" thickBot="1" x14ac:dyDescent="0.3">
      <c r="A27" s="92"/>
      <c r="B27" s="92"/>
      <c r="C27" s="94"/>
      <c r="D27" s="94"/>
      <c r="E27" s="171"/>
      <c r="F27" s="171"/>
      <c r="G27" s="94"/>
      <c r="H27" s="92"/>
      <c r="I27" s="94"/>
      <c r="J27" s="95"/>
      <c r="K27" s="170"/>
      <c r="L27" s="170"/>
      <c r="M27" s="170"/>
      <c r="N27" s="170"/>
      <c r="O27" s="170"/>
      <c r="P27" s="170"/>
      <c r="Q27" s="170"/>
      <c r="R27" s="170"/>
      <c r="S27" s="95"/>
      <c r="T27" s="95"/>
      <c r="U27" s="95"/>
      <c r="V27" s="95"/>
      <c r="W27" s="95"/>
      <c r="X27" s="95"/>
      <c r="Y27" s="95"/>
      <c r="Z27" s="95"/>
      <c r="AA27" s="95"/>
      <c r="AB27" s="95"/>
      <c r="AC27" s="173"/>
      <c r="AD27" s="156"/>
      <c r="AE27" s="196"/>
      <c r="AF27" s="229"/>
      <c r="AG27" s="19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84"/>
      <c r="AY27" s="198"/>
      <c r="AZ27" s="198"/>
      <c r="BA27" s="92"/>
      <c r="BB27" s="94"/>
      <c r="BC27" s="222"/>
      <c r="BD27" s="145"/>
      <c r="BE27" s="145"/>
      <c r="BF27" s="20"/>
      <c r="BG27" s="20"/>
      <c r="BH27" s="20"/>
      <c r="BI27" s="20"/>
    </row>
    <row r="28" spans="1:61" ht="49.9" hidden="1" customHeight="1" thickBot="1" x14ac:dyDescent="0.3">
      <c r="A28" s="92"/>
      <c r="B28" s="92"/>
      <c r="C28" s="94" t="s">
        <v>60</v>
      </c>
      <c r="D28" s="94"/>
      <c r="E28" s="94"/>
      <c r="F28" s="94"/>
      <c r="G28" s="94"/>
      <c r="H28" s="92" t="str">
        <f t="shared" ref="H28" si="47">+IF(G28="NO SE HA PRESENTADO EN LOS UNTIMOS 5 AÑOS","RARA VEZ",IF(G28="AL MENOS 1 VEZ EN LOS ULTIMOS 5 AÑOS","IMPROBABLE",IF(G28="AL MENOS 1 VEZ EN LOS ULTIMOS 2 AÑOS","POSIBLE",IF(G28="AL MENOS 1 VEZ EN EL ULTIMO AÑO","PROBABLE",IF(G28="MAS DE 1 VEZ AL AÑO","CASI SEGURO","ERROR")))))</f>
        <v>ERROR</v>
      </c>
      <c r="I28" s="94" t="str">
        <f t="shared" ref="I28" si="48">+IF(H28="MUY BAJA","20%",IF(H28="BAJA","40%",IF(H28="MEDIA","60%",IF(H28="ALTA","80%",IF(H28="MUY ALTA","100%","ERROR")))))</f>
        <v>ERROR</v>
      </c>
      <c r="J28" s="95"/>
      <c r="K28" s="187"/>
      <c r="L28" s="187"/>
      <c r="M28" s="187"/>
      <c r="N28" s="187"/>
      <c r="O28" s="187"/>
      <c r="P28" s="187"/>
      <c r="Q28" s="187"/>
      <c r="R28" s="187"/>
      <c r="S28" s="187"/>
      <c r="T28" s="187"/>
      <c r="U28" s="187"/>
      <c r="V28" s="187"/>
      <c r="W28" s="187"/>
      <c r="X28" s="187"/>
      <c r="Y28" s="187"/>
      <c r="Z28" s="187"/>
      <c r="AA28" s="187"/>
      <c r="AB28" s="187"/>
      <c r="AC28" s="189">
        <f t="shared" ref="AC28" si="49">COUNTIF(J28:AB30,"SI")</f>
        <v>0</v>
      </c>
      <c r="AD28" s="191" t="str">
        <f t="shared" si="13"/>
        <v/>
      </c>
      <c r="AE28" s="194" t="str">
        <f t="shared" ref="AE28" si="50">+IF((H28="RARA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83">
        <f t="shared" ref="AX28" si="51">AVERAGE(AV28:AV30)</f>
        <v>0</v>
      </c>
      <c r="AY28" s="197" t="str">
        <f t="shared" ref="AY28" si="52">IF(AX28&gt;95,"FUERTE",IF(AND(AX28&lt;95.01,AX28&gt;85.02),"MODERADO",IF(AND(AX28&lt;85.01,AX28&gt;1),"DEBIL","0")))</f>
        <v>0</v>
      </c>
      <c r="AZ28" s="197" t="str">
        <f t="shared" ref="AZ28" si="53">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57" t="str">
        <f t="shared" ref="BA28" si="54">AD28</f>
        <v/>
      </c>
      <c r="BB28" s="167"/>
      <c r="BC28" s="80"/>
      <c r="BD28" s="80"/>
      <c r="BE28" s="80"/>
      <c r="BF28" s="20"/>
      <c r="BG28" s="20"/>
      <c r="BH28" s="20"/>
      <c r="BI28" s="20"/>
    </row>
    <row r="29" spans="1:61" ht="49.9" hidden="1" customHeight="1" thickBot="1" x14ac:dyDescent="0.3">
      <c r="A29" s="92"/>
      <c r="B29" s="92"/>
      <c r="C29" s="94"/>
      <c r="D29" s="94"/>
      <c r="E29" s="94"/>
      <c r="F29" s="94"/>
      <c r="G29" s="94"/>
      <c r="H29" s="92"/>
      <c r="I29" s="94"/>
      <c r="J29" s="95"/>
      <c r="K29" s="170"/>
      <c r="L29" s="170"/>
      <c r="M29" s="170"/>
      <c r="N29" s="170"/>
      <c r="O29" s="170"/>
      <c r="P29" s="170"/>
      <c r="Q29" s="170"/>
      <c r="R29" s="170"/>
      <c r="S29" s="170"/>
      <c r="T29" s="170"/>
      <c r="U29" s="170"/>
      <c r="V29" s="170"/>
      <c r="W29" s="170"/>
      <c r="X29" s="170"/>
      <c r="Y29" s="170"/>
      <c r="Z29" s="170"/>
      <c r="AA29" s="170"/>
      <c r="AB29" s="170"/>
      <c r="AC29" s="173"/>
      <c r="AD29" s="96"/>
      <c r="AE29" s="195"/>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76"/>
      <c r="AY29" s="164"/>
      <c r="AZ29" s="164"/>
      <c r="BA29" s="164"/>
      <c r="BB29" s="173"/>
      <c r="BC29" s="20"/>
      <c r="BD29" s="20"/>
      <c r="BE29" s="20"/>
      <c r="BF29" s="20"/>
      <c r="BG29" s="20"/>
      <c r="BH29" s="20"/>
      <c r="BI29" s="20"/>
    </row>
    <row r="30" spans="1:61" ht="49.9" hidden="1" customHeight="1" thickBot="1" x14ac:dyDescent="0.3">
      <c r="A30" s="92"/>
      <c r="B30" s="92"/>
      <c r="C30" s="94"/>
      <c r="D30" s="94"/>
      <c r="E30" s="94"/>
      <c r="F30" s="94"/>
      <c r="G30" s="94"/>
      <c r="H30" s="92"/>
      <c r="I30" s="94"/>
      <c r="J30" s="95"/>
      <c r="K30" s="170"/>
      <c r="L30" s="170"/>
      <c r="M30" s="170"/>
      <c r="N30" s="170"/>
      <c r="O30" s="170"/>
      <c r="P30" s="170"/>
      <c r="Q30" s="170"/>
      <c r="R30" s="170"/>
      <c r="S30" s="170"/>
      <c r="T30" s="170"/>
      <c r="U30" s="170"/>
      <c r="V30" s="170"/>
      <c r="W30" s="170"/>
      <c r="X30" s="170"/>
      <c r="Y30" s="170"/>
      <c r="Z30" s="170"/>
      <c r="AA30" s="170"/>
      <c r="AB30" s="170"/>
      <c r="AC30" s="173"/>
      <c r="AD30" s="156"/>
      <c r="AE30" s="196"/>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84"/>
      <c r="AY30" s="198"/>
      <c r="AZ30" s="198"/>
      <c r="BA30" s="198"/>
      <c r="BB30" s="190"/>
      <c r="BC30" s="20"/>
      <c r="BD30" s="20"/>
      <c r="BE30" s="20"/>
      <c r="BF30" s="20"/>
      <c r="BG30" s="20"/>
      <c r="BH30" s="20"/>
      <c r="BI30" s="20"/>
    </row>
    <row r="31" spans="1:61" ht="49.9" hidden="1" customHeight="1" thickBot="1" x14ac:dyDescent="0.3">
      <c r="A31" s="92"/>
      <c r="B31" s="92"/>
      <c r="C31" s="94" t="s">
        <v>61</v>
      </c>
      <c r="D31" s="94"/>
      <c r="E31" s="94"/>
      <c r="F31" s="94"/>
      <c r="G31" s="94"/>
      <c r="H31" s="92" t="str">
        <f t="shared" ref="H31" si="55">+IF(G31="NO SE HA PRESENTADO EN LOS UNTIMOS 5 AÑOS","RARA VEZ",IF(G31="AL MENOS 1 VEZ EN LOS ULTIMOS 5 AÑOS","IMPROBABLE",IF(G31="AL MENOS 1 VEZ EN LOS ULTIMOS 2 AÑOS","POSIBLE",IF(G31="AL MENOS 1 VEZ EN EL ULTIMO AÑO","PROBABLE",IF(G31="MAS DE 1 VEZ AL AÑO","CASI SEGURO","ERROR")))))</f>
        <v>ERROR</v>
      </c>
      <c r="I31" s="94" t="str">
        <f t="shared" ref="I31" si="56">+IF(H31="MUY BAJA","20%",IF(H31="BAJA","40%",IF(H31="MEDIA","60%",IF(H31="ALTA","80%",IF(H31="MUY ALTA","100%","ERROR")))))</f>
        <v>ERROR</v>
      </c>
      <c r="J31" s="95"/>
      <c r="K31" s="187"/>
      <c r="L31" s="187"/>
      <c r="M31" s="187"/>
      <c r="N31" s="187"/>
      <c r="O31" s="187"/>
      <c r="P31" s="187"/>
      <c r="Q31" s="187"/>
      <c r="R31" s="187"/>
      <c r="S31" s="187"/>
      <c r="T31" s="187"/>
      <c r="U31" s="187"/>
      <c r="V31" s="187"/>
      <c r="W31" s="187"/>
      <c r="X31" s="187"/>
      <c r="Y31" s="187"/>
      <c r="Z31" s="187"/>
      <c r="AA31" s="187"/>
      <c r="AB31" s="187"/>
      <c r="AC31" s="189">
        <f t="shared" ref="AC31" si="57">COUNTIF(J31:AB33,"SI")</f>
        <v>0</v>
      </c>
      <c r="AD31" s="191" t="str">
        <f t="shared" si="13"/>
        <v/>
      </c>
      <c r="AE31" s="194" t="str">
        <f t="shared" ref="AE31" si="58">+IF((H31="RARA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83">
        <f t="shared" ref="AX31" si="59">AVERAGE(AV31:AV33)</f>
        <v>0</v>
      </c>
      <c r="AY31" s="197" t="str">
        <f t="shared" ref="AY31" si="60">IF(AX31&gt;95,"FUERTE",IF(AND(AX31&lt;95.01,AX31&gt;85.02),"MODERADO",IF(AND(AX31&lt;85.01,AX31&gt;1),"DEBIL","0")))</f>
        <v>0</v>
      </c>
      <c r="AZ31" s="197" t="str">
        <f t="shared" ref="AZ31" si="61">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99" t="str">
        <f t="shared" ref="BA31" si="62">AD31</f>
        <v/>
      </c>
      <c r="BB31" s="193"/>
      <c r="BC31" s="20"/>
      <c r="BD31" s="20"/>
      <c r="BE31" s="20"/>
      <c r="BF31" s="20"/>
      <c r="BG31" s="20"/>
      <c r="BH31" s="20"/>
      <c r="BI31" s="20"/>
    </row>
    <row r="32" spans="1:61" ht="49.9" hidden="1" customHeight="1" thickBot="1" x14ac:dyDescent="0.3">
      <c r="A32" s="92"/>
      <c r="B32" s="92"/>
      <c r="C32" s="94"/>
      <c r="D32" s="94"/>
      <c r="E32" s="94"/>
      <c r="F32" s="94"/>
      <c r="G32" s="94"/>
      <c r="H32" s="92"/>
      <c r="I32" s="94"/>
      <c r="J32" s="95"/>
      <c r="K32" s="170"/>
      <c r="L32" s="170"/>
      <c r="M32" s="170"/>
      <c r="N32" s="170"/>
      <c r="O32" s="170"/>
      <c r="P32" s="170"/>
      <c r="Q32" s="170"/>
      <c r="R32" s="170"/>
      <c r="S32" s="170"/>
      <c r="T32" s="170"/>
      <c r="U32" s="170"/>
      <c r="V32" s="170"/>
      <c r="W32" s="170"/>
      <c r="X32" s="170"/>
      <c r="Y32" s="170"/>
      <c r="Z32" s="170"/>
      <c r="AA32" s="170"/>
      <c r="AB32" s="170"/>
      <c r="AC32" s="173"/>
      <c r="AD32" s="96"/>
      <c r="AE32" s="195"/>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76"/>
      <c r="AY32" s="164"/>
      <c r="AZ32" s="164"/>
      <c r="BA32" s="164"/>
      <c r="BB32" s="173"/>
      <c r="BC32" s="20"/>
      <c r="BD32" s="20"/>
      <c r="BE32" s="20"/>
      <c r="BF32" s="20"/>
      <c r="BG32" s="20"/>
      <c r="BH32" s="20"/>
      <c r="BI32" s="20"/>
    </row>
    <row r="33" spans="1:61" ht="49.9" hidden="1" customHeight="1" thickBot="1" x14ac:dyDescent="0.3">
      <c r="A33" s="92"/>
      <c r="B33" s="92"/>
      <c r="C33" s="94"/>
      <c r="D33" s="94"/>
      <c r="E33" s="94"/>
      <c r="F33" s="94"/>
      <c r="G33" s="94"/>
      <c r="H33" s="92"/>
      <c r="I33" s="94"/>
      <c r="J33" s="95"/>
      <c r="K33" s="170"/>
      <c r="L33" s="170"/>
      <c r="M33" s="170"/>
      <c r="N33" s="170"/>
      <c r="O33" s="170"/>
      <c r="P33" s="170"/>
      <c r="Q33" s="170"/>
      <c r="R33" s="170"/>
      <c r="S33" s="170"/>
      <c r="T33" s="170"/>
      <c r="U33" s="170"/>
      <c r="V33" s="170"/>
      <c r="W33" s="170"/>
      <c r="X33" s="170"/>
      <c r="Y33" s="170"/>
      <c r="Z33" s="170"/>
      <c r="AA33" s="170"/>
      <c r="AB33" s="170"/>
      <c r="AC33" s="173"/>
      <c r="AD33" s="156"/>
      <c r="AE33" s="196"/>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84"/>
      <c r="AY33" s="198"/>
      <c r="AZ33" s="198"/>
      <c r="BA33" s="198"/>
      <c r="BB33" s="190"/>
      <c r="BC33" s="20"/>
      <c r="BD33" s="20"/>
      <c r="BE33" s="20"/>
      <c r="BF33" s="20"/>
      <c r="BG33" s="20"/>
      <c r="BH33" s="20"/>
      <c r="BI33" s="20"/>
    </row>
    <row r="34" spans="1:61" ht="49.9" hidden="1" customHeight="1" thickBot="1" x14ac:dyDescent="0.25">
      <c r="A34" s="92"/>
      <c r="B34" s="92"/>
      <c r="C34" s="94" t="s">
        <v>62</v>
      </c>
      <c r="D34" s="94"/>
      <c r="E34" s="94"/>
      <c r="F34" s="94"/>
      <c r="G34" s="94"/>
      <c r="H34" s="92" t="str">
        <f t="shared" ref="H34" si="63">+IF(G34="NO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4">+IF(H34="MUY BAJA","20%",IF(H34="BAJA","40%",IF(H34="MEDIA","60%",IF(H34="ALTA","80%",IF(H34="MUY ALTA","100%","ERROR")))))</f>
        <v>ERROR</v>
      </c>
      <c r="J34" s="95"/>
      <c r="K34" s="187"/>
      <c r="L34" s="187"/>
      <c r="M34" s="187"/>
      <c r="N34" s="187"/>
      <c r="O34" s="187"/>
      <c r="P34" s="187"/>
      <c r="Q34" s="187"/>
      <c r="R34" s="187"/>
      <c r="S34" s="187"/>
      <c r="T34" s="187"/>
      <c r="U34" s="187"/>
      <c r="V34" s="187"/>
      <c r="W34" s="187"/>
      <c r="X34" s="187"/>
      <c r="Y34" s="187"/>
      <c r="Z34" s="187"/>
      <c r="AA34" s="187"/>
      <c r="AB34" s="187"/>
      <c r="AC34" s="189">
        <f t="shared" ref="AC34" si="65">COUNTIF(J34:AB36,"SI")</f>
        <v>0</v>
      </c>
      <c r="AD34" s="191" t="str">
        <f t="shared" si="13"/>
        <v/>
      </c>
      <c r="AE34" s="194" t="str">
        <f t="shared" ref="AE34" si="66">+IF((H34="RARA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83">
        <f t="shared" ref="AX34" si="67">AVERAGE(AV34:AV36)</f>
        <v>0</v>
      </c>
      <c r="AY34" s="197" t="str">
        <f t="shared" ref="AY34" si="68">IF(AX34&gt;95,"FUERTE",IF(AND(AX34&lt;95.01,AX34&gt;85.02),"MODERADO",IF(AND(AX34&lt;85.01,AX34&gt;1),"DEBIL","0")))</f>
        <v>0</v>
      </c>
      <c r="AZ34" s="197" t="str">
        <f t="shared" ref="AZ34" si="69">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99" t="str">
        <f t="shared" ref="BA34" si="70">AD34</f>
        <v/>
      </c>
      <c r="BB34" s="193"/>
      <c r="BC34" s="20"/>
      <c r="BD34" s="20"/>
      <c r="BE34" s="20"/>
      <c r="BF34" s="20"/>
      <c r="BG34" s="20"/>
      <c r="BH34" s="20"/>
      <c r="BI34" s="20"/>
    </row>
    <row r="35" spans="1:61" ht="49.9" hidden="1" customHeight="1" thickBot="1" x14ac:dyDescent="0.3">
      <c r="A35" s="92"/>
      <c r="B35" s="92"/>
      <c r="C35" s="94"/>
      <c r="D35" s="94"/>
      <c r="E35" s="94"/>
      <c r="F35" s="94"/>
      <c r="G35" s="94"/>
      <c r="H35" s="92"/>
      <c r="I35" s="94"/>
      <c r="J35" s="95"/>
      <c r="K35" s="170"/>
      <c r="L35" s="170"/>
      <c r="M35" s="170"/>
      <c r="N35" s="170"/>
      <c r="O35" s="170"/>
      <c r="P35" s="170"/>
      <c r="Q35" s="170"/>
      <c r="R35" s="170"/>
      <c r="S35" s="170"/>
      <c r="T35" s="170"/>
      <c r="U35" s="170"/>
      <c r="V35" s="170"/>
      <c r="W35" s="170"/>
      <c r="X35" s="170"/>
      <c r="Y35" s="170"/>
      <c r="Z35" s="170"/>
      <c r="AA35" s="170"/>
      <c r="AB35" s="170"/>
      <c r="AC35" s="173"/>
      <c r="AD35" s="96"/>
      <c r="AE35" s="195"/>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76"/>
      <c r="AY35" s="164"/>
      <c r="AZ35" s="164"/>
      <c r="BA35" s="164"/>
      <c r="BB35" s="173"/>
      <c r="BC35" s="20"/>
      <c r="BD35" s="20"/>
      <c r="BE35" s="20"/>
      <c r="BF35" s="20"/>
      <c r="BG35" s="20"/>
      <c r="BH35" s="20"/>
      <c r="BI35" s="20"/>
    </row>
    <row r="36" spans="1:61" ht="49.9" hidden="1" customHeight="1" thickBot="1" x14ac:dyDescent="0.3">
      <c r="A36" s="92"/>
      <c r="B36" s="92"/>
      <c r="C36" s="94"/>
      <c r="D36" s="94"/>
      <c r="E36" s="94"/>
      <c r="F36" s="94"/>
      <c r="G36" s="94"/>
      <c r="H36" s="92"/>
      <c r="I36" s="94"/>
      <c r="J36" s="95"/>
      <c r="K36" s="170"/>
      <c r="L36" s="170"/>
      <c r="M36" s="170"/>
      <c r="N36" s="170"/>
      <c r="O36" s="170"/>
      <c r="P36" s="170"/>
      <c r="Q36" s="170"/>
      <c r="R36" s="170"/>
      <c r="S36" s="170"/>
      <c r="T36" s="170"/>
      <c r="U36" s="170"/>
      <c r="V36" s="170"/>
      <c r="W36" s="170"/>
      <c r="X36" s="170"/>
      <c r="Y36" s="170"/>
      <c r="Z36" s="170"/>
      <c r="AA36" s="170"/>
      <c r="AB36" s="170"/>
      <c r="AC36" s="173"/>
      <c r="AD36" s="156"/>
      <c r="AE36" s="196"/>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84"/>
      <c r="AY36" s="198"/>
      <c r="AZ36" s="198"/>
      <c r="BA36" s="198"/>
      <c r="BB36" s="190"/>
      <c r="BC36" s="20"/>
      <c r="BD36" s="20"/>
      <c r="BE36" s="20"/>
      <c r="BF36" s="20"/>
      <c r="BG36" s="20"/>
      <c r="BH36" s="20"/>
      <c r="BI36" s="20"/>
    </row>
    <row r="37" spans="1:61" ht="49.9" hidden="1" customHeight="1" thickBot="1" x14ac:dyDescent="0.25">
      <c r="A37" s="92"/>
      <c r="B37" s="92"/>
      <c r="C37" s="94" t="s">
        <v>63</v>
      </c>
      <c r="D37" s="94"/>
      <c r="E37" s="94"/>
      <c r="F37" s="94"/>
      <c r="G37" s="94"/>
      <c r="H37" s="92" t="str">
        <f t="shared" ref="H37" si="71">+IF(G37="NO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72">+IF(H37="MUY BAJA","20%",IF(H37="BAJA","40%",IF(H37="MEDIA","60%",IF(H37="ALTA","80%",IF(H37="MUY ALTA","100%","ERROR")))))</f>
        <v>ERROR</v>
      </c>
      <c r="J37" s="95"/>
      <c r="K37" s="187"/>
      <c r="L37" s="187"/>
      <c r="M37" s="187"/>
      <c r="N37" s="187"/>
      <c r="O37" s="187"/>
      <c r="P37" s="187"/>
      <c r="Q37" s="187"/>
      <c r="R37" s="187"/>
      <c r="S37" s="187"/>
      <c r="T37" s="187"/>
      <c r="U37" s="187"/>
      <c r="V37" s="187"/>
      <c r="W37" s="187"/>
      <c r="X37" s="187"/>
      <c r="Y37" s="187"/>
      <c r="Z37" s="187"/>
      <c r="AA37" s="187"/>
      <c r="AB37" s="187"/>
      <c r="AC37" s="189">
        <f t="shared" ref="AC37" si="73">COUNTIF(J37:AB39,"SI")</f>
        <v>0</v>
      </c>
      <c r="AD37" s="191" t="str">
        <f t="shared" si="13"/>
        <v/>
      </c>
      <c r="AE37" s="194" t="str">
        <f t="shared" ref="AE37" si="74">+IF((H37="RARA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83">
        <f t="shared" ref="AX37" si="75">AVERAGE(AV37:AV39)</f>
        <v>0</v>
      </c>
      <c r="AY37" s="197" t="str">
        <f t="shared" ref="AY37" si="76">IF(AX37&gt;95,"FUERTE",IF(AND(AX37&lt;95.01,AX37&gt;85.02),"MODERADO",IF(AND(AX37&lt;85.01,AX37&gt;1),"DEBIL","0")))</f>
        <v>0</v>
      </c>
      <c r="AZ37" s="197" t="str">
        <f t="shared" ref="AZ37" si="77">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99" t="str">
        <f t="shared" ref="BA37" si="78">AD37</f>
        <v/>
      </c>
      <c r="BB37" s="193"/>
      <c r="BC37" s="20"/>
      <c r="BD37" s="20"/>
      <c r="BE37" s="20"/>
      <c r="BF37" s="20"/>
      <c r="BG37" s="20"/>
      <c r="BH37" s="20"/>
      <c r="BI37" s="20"/>
    </row>
    <row r="38" spans="1:61" ht="49.9" hidden="1" customHeight="1" thickBot="1" x14ac:dyDescent="0.3">
      <c r="A38" s="92"/>
      <c r="B38" s="92"/>
      <c r="C38" s="94"/>
      <c r="D38" s="94"/>
      <c r="E38" s="94"/>
      <c r="F38" s="94"/>
      <c r="G38" s="94"/>
      <c r="H38" s="92"/>
      <c r="I38" s="94"/>
      <c r="J38" s="95"/>
      <c r="K38" s="170"/>
      <c r="L38" s="170"/>
      <c r="M38" s="170"/>
      <c r="N38" s="170"/>
      <c r="O38" s="170"/>
      <c r="P38" s="170"/>
      <c r="Q38" s="170"/>
      <c r="R38" s="170"/>
      <c r="S38" s="170"/>
      <c r="T38" s="170"/>
      <c r="U38" s="170"/>
      <c r="V38" s="170"/>
      <c r="W38" s="170"/>
      <c r="X38" s="170"/>
      <c r="Y38" s="170"/>
      <c r="Z38" s="170"/>
      <c r="AA38" s="170"/>
      <c r="AB38" s="170"/>
      <c r="AC38" s="173"/>
      <c r="AD38" s="96"/>
      <c r="AE38" s="195"/>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76"/>
      <c r="AY38" s="164"/>
      <c r="AZ38" s="164"/>
      <c r="BA38" s="164"/>
      <c r="BB38" s="173"/>
      <c r="BC38" s="20"/>
      <c r="BD38" s="20"/>
      <c r="BE38" s="20"/>
      <c r="BF38" s="20"/>
      <c r="BG38" s="20"/>
      <c r="BH38" s="20"/>
      <c r="BI38" s="20"/>
    </row>
    <row r="39" spans="1:61" ht="49.9" hidden="1" customHeight="1" thickBot="1" x14ac:dyDescent="0.3">
      <c r="A39" s="92"/>
      <c r="B39" s="92"/>
      <c r="C39" s="94"/>
      <c r="D39" s="94"/>
      <c r="E39" s="94"/>
      <c r="F39" s="94"/>
      <c r="G39" s="94"/>
      <c r="H39" s="92"/>
      <c r="I39" s="94"/>
      <c r="J39" s="95"/>
      <c r="K39" s="170"/>
      <c r="L39" s="170"/>
      <c r="M39" s="170"/>
      <c r="N39" s="170"/>
      <c r="O39" s="170"/>
      <c r="P39" s="170"/>
      <c r="Q39" s="170"/>
      <c r="R39" s="170"/>
      <c r="S39" s="170"/>
      <c r="T39" s="170"/>
      <c r="U39" s="170"/>
      <c r="V39" s="170"/>
      <c r="W39" s="170"/>
      <c r="X39" s="170"/>
      <c r="Y39" s="170"/>
      <c r="Z39" s="170"/>
      <c r="AA39" s="170"/>
      <c r="AB39" s="170"/>
      <c r="AC39" s="173"/>
      <c r="AD39" s="156"/>
      <c r="AE39" s="196"/>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84"/>
      <c r="AY39" s="198"/>
      <c r="AZ39" s="198"/>
      <c r="BA39" s="198"/>
      <c r="BB39" s="190"/>
      <c r="BC39" s="20"/>
      <c r="BD39" s="20"/>
      <c r="BE39" s="20"/>
      <c r="BF39" s="20"/>
      <c r="BG39" s="20"/>
      <c r="BH39" s="20"/>
      <c r="BI39" s="20"/>
    </row>
    <row r="40" spans="1:61" ht="49.9" hidden="1" customHeight="1" thickBot="1" x14ac:dyDescent="0.3">
      <c r="A40" s="92"/>
      <c r="B40" s="92"/>
      <c r="C40" s="94" t="s">
        <v>64</v>
      </c>
      <c r="D40" s="94"/>
      <c r="E40" s="94"/>
      <c r="F40" s="94"/>
      <c r="G40" s="94"/>
      <c r="H40" s="92" t="str">
        <f t="shared" ref="H40" si="79">+IF(G40="NO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80">+IF(H40="MUY BAJA","20%",IF(H40="BAJA","40%",IF(H40="MEDIA","60%",IF(H40="ALTA","80%",IF(H40="MUY ALTA","100%","ERROR")))))</f>
        <v>ERROR</v>
      </c>
      <c r="J40" s="95"/>
      <c r="K40" s="187"/>
      <c r="L40" s="187"/>
      <c r="M40" s="187"/>
      <c r="N40" s="187"/>
      <c r="O40" s="187"/>
      <c r="P40" s="187"/>
      <c r="Q40" s="187"/>
      <c r="R40" s="187"/>
      <c r="S40" s="187"/>
      <c r="T40" s="187"/>
      <c r="U40" s="187"/>
      <c r="V40" s="187"/>
      <c r="W40" s="187"/>
      <c r="X40" s="187"/>
      <c r="Y40" s="187"/>
      <c r="Z40" s="187"/>
      <c r="AA40" s="187"/>
      <c r="AB40" s="187"/>
      <c r="AC40" s="189">
        <f t="shared" ref="AC40" si="81">COUNTIF(J40:AB42,"SI")</f>
        <v>0</v>
      </c>
      <c r="AD40" s="191" t="str">
        <f t="shared" si="13"/>
        <v/>
      </c>
      <c r="AE40" s="180" t="str">
        <f t="shared" ref="AE40" si="82">+IF((H40="RARA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83">
        <f t="shared" ref="AX40" si="83">AVERAGE(AV40:AV42)</f>
        <v>0</v>
      </c>
      <c r="AY40" s="197" t="str">
        <f t="shared" ref="AY40" si="84">IF(AX40&gt;95,"FUERTE",IF(AND(AX40&lt;95.01,AX40&gt;85.02),"MODERADO",IF(AND(AX40&lt;85.01,AX40&gt;1),"DEBIL","0")))</f>
        <v>0</v>
      </c>
      <c r="AZ40" s="197" t="str">
        <f t="shared" ref="AZ40" si="85">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99" t="str">
        <f t="shared" ref="BA40" si="86">AD40</f>
        <v/>
      </c>
      <c r="BB40" s="193"/>
      <c r="BC40" s="20"/>
      <c r="BD40" s="20"/>
      <c r="BE40" s="20"/>
      <c r="BF40" s="20"/>
      <c r="BG40" s="20"/>
      <c r="BH40" s="20"/>
      <c r="BI40" s="20"/>
    </row>
    <row r="41" spans="1:61" ht="49.9" hidden="1" customHeight="1" thickBot="1" x14ac:dyDescent="0.3">
      <c r="A41" s="92"/>
      <c r="B41" s="92"/>
      <c r="C41" s="94"/>
      <c r="D41" s="94"/>
      <c r="E41" s="94"/>
      <c r="F41" s="94"/>
      <c r="G41" s="94"/>
      <c r="H41" s="92"/>
      <c r="I41" s="94"/>
      <c r="J41" s="95"/>
      <c r="K41" s="170"/>
      <c r="L41" s="170"/>
      <c r="M41" s="170"/>
      <c r="N41" s="170"/>
      <c r="O41" s="170"/>
      <c r="P41" s="170"/>
      <c r="Q41" s="170"/>
      <c r="R41" s="170"/>
      <c r="S41" s="170"/>
      <c r="T41" s="170"/>
      <c r="U41" s="170"/>
      <c r="V41" s="170"/>
      <c r="W41" s="170"/>
      <c r="X41" s="170"/>
      <c r="Y41" s="170"/>
      <c r="Z41" s="170"/>
      <c r="AA41" s="170"/>
      <c r="AB41" s="170"/>
      <c r="AC41" s="173"/>
      <c r="AD41" s="96"/>
      <c r="AE41" s="181"/>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76"/>
      <c r="AY41" s="164"/>
      <c r="AZ41" s="164"/>
      <c r="BA41" s="164"/>
      <c r="BB41" s="173"/>
      <c r="BC41" s="20"/>
      <c r="BD41" s="20"/>
      <c r="BE41" s="20"/>
      <c r="BF41" s="20"/>
      <c r="BG41" s="20"/>
      <c r="BH41" s="20"/>
      <c r="BI41" s="20"/>
    </row>
    <row r="42" spans="1:61" ht="49.9" hidden="1" customHeight="1" thickBot="1" x14ac:dyDescent="0.3">
      <c r="A42" s="92"/>
      <c r="B42" s="92"/>
      <c r="C42" s="94"/>
      <c r="D42" s="94"/>
      <c r="E42" s="94"/>
      <c r="F42" s="94"/>
      <c r="G42" s="94"/>
      <c r="H42" s="92"/>
      <c r="I42" s="94"/>
      <c r="J42" s="95"/>
      <c r="K42" s="188"/>
      <c r="L42" s="188"/>
      <c r="M42" s="188"/>
      <c r="N42" s="188"/>
      <c r="O42" s="188"/>
      <c r="P42" s="188"/>
      <c r="Q42" s="188"/>
      <c r="R42" s="188"/>
      <c r="S42" s="188"/>
      <c r="T42" s="188"/>
      <c r="U42" s="188"/>
      <c r="V42" s="188"/>
      <c r="W42" s="188"/>
      <c r="X42" s="188"/>
      <c r="Y42" s="188"/>
      <c r="Z42" s="188"/>
      <c r="AA42" s="188"/>
      <c r="AB42" s="188"/>
      <c r="AC42" s="190"/>
      <c r="AD42" s="192"/>
      <c r="AE42" s="182"/>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84"/>
      <c r="AY42" s="198"/>
      <c r="AZ42" s="198"/>
      <c r="BA42" s="198"/>
      <c r="BB42" s="190"/>
      <c r="BC42" s="20"/>
      <c r="BD42" s="20"/>
      <c r="BE42" s="20"/>
      <c r="BF42" s="20"/>
      <c r="BG42" s="20"/>
      <c r="BH42" s="20"/>
      <c r="BI42" s="20"/>
    </row>
  </sheetData>
  <sheetProtection formatCells="0" formatRows="0"/>
  <dataConsolidate/>
  <mergeCells count="388">
    <mergeCell ref="BG19:BG21"/>
    <mergeCell ref="BF19:BF21"/>
    <mergeCell ref="BH19:BH21"/>
    <mergeCell ref="BG25:BG26"/>
    <mergeCell ref="BH25:BH26"/>
    <mergeCell ref="BF25:BF26"/>
    <mergeCell ref="BG22:BG24"/>
    <mergeCell ref="BH22:BH23"/>
    <mergeCell ref="BF22:BF23"/>
    <mergeCell ref="AY40:AY42"/>
    <mergeCell ref="AZ40:AZ42"/>
    <mergeCell ref="BA40:BA42"/>
    <mergeCell ref="BB40:BB42"/>
    <mergeCell ref="D13:D15"/>
    <mergeCell ref="E13:E15"/>
    <mergeCell ref="F13:F15"/>
    <mergeCell ref="D16:D18"/>
    <mergeCell ref="E16:E18"/>
    <mergeCell ref="F16:F18"/>
    <mergeCell ref="T16:T18"/>
    <mergeCell ref="J16:J18"/>
    <mergeCell ref="K16:K18"/>
    <mergeCell ref="L16:L18"/>
    <mergeCell ref="M16:M18"/>
    <mergeCell ref="N16:N18"/>
    <mergeCell ref="AA16:AA18"/>
    <mergeCell ref="AB16:AB18"/>
    <mergeCell ref="U16:U18"/>
    <mergeCell ref="V16:V18"/>
    <mergeCell ref="W16:W18"/>
    <mergeCell ref="X16:X18"/>
    <mergeCell ref="Y16:Y18"/>
    <mergeCell ref="Z16:Z18"/>
    <mergeCell ref="AA40:AA42"/>
    <mergeCell ref="AB40:AB42"/>
    <mergeCell ref="AC40:AC42"/>
    <mergeCell ref="AD40:AD42"/>
    <mergeCell ref="AE40:AE42"/>
    <mergeCell ref="AX40:AX42"/>
    <mergeCell ref="O16:O18"/>
    <mergeCell ref="P16:P18"/>
    <mergeCell ref="Q16:Q18"/>
    <mergeCell ref="R16:R18"/>
    <mergeCell ref="S16:S18"/>
    <mergeCell ref="U19:U21"/>
    <mergeCell ref="V19:V21"/>
    <mergeCell ref="S19:S21"/>
    <mergeCell ref="T19:T21"/>
    <mergeCell ref="AA19:AA21"/>
    <mergeCell ref="AB19:AB21"/>
    <mergeCell ref="W19:W21"/>
    <mergeCell ref="X19:X21"/>
    <mergeCell ref="Y19:Y21"/>
    <mergeCell ref="Z19:Z21"/>
    <mergeCell ref="O19:O21"/>
    <mergeCell ref="P19:P21"/>
    <mergeCell ref="Q19:Q21"/>
    <mergeCell ref="U40:U42"/>
    <mergeCell ref="V40:V42"/>
    <mergeCell ref="W40:W42"/>
    <mergeCell ref="X40:X42"/>
    <mergeCell ref="Y40:Y42"/>
    <mergeCell ref="Z40:Z42"/>
    <mergeCell ref="D19:D21"/>
    <mergeCell ref="E19:E21"/>
    <mergeCell ref="F19:F21"/>
    <mergeCell ref="D25:D27"/>
    <mergeCell ref="E25:E27"/>
    <mergeCell ref="F25:F27"/>
    <mergeCell ref="J19:J21"/>
    <mergeCell ref="K19:K21"/>
    <mergeCell ref="L19:L21"/>
    <mergeCell ref="M19:M21"/>
    <mergeCell ref="N19:N21"/>
    <mergeCell ref="R19:R21"/>
    <mergeCell ref="O40:O42"/>
    <mergeCell ref="P40:P42"/>
    <mergeCell ref="Q40:Q42"/>
    <mergeCell ref="R40:R42"/>
    <mergeCell ref="S40:S42"/>
    <mergeCell ref="T40:T42"/>
    <mergeCell ref="BE19:BE21"/>
    <mergeCell ref="BC19:BC21"/>
    <mergeCell ref="BD19:BD21"/>
    <mergeCell ref="BC22:BC23"/>
    <mergeCell ref="BD22:BD23"/>
    <mergeCell ref="BE22:BE23"/>
    <mergeCell ref="BE25:BE27"/>
    <mergeCell ref="BC25:BC27"/>
    <mergeCell ref="BD25:BD27"/>
    <mergeCell ref="AF26:AF27"/>
    <mergeCell ref="AG26:AG27"/>
    <mergeCell ref="I40:I42"/>
    <mergeCell ref="J40:J42"/>
    <mergeCell ref="K40:K42"/>
    <mergeCell ref="L40:L42"/>
    <mergeCell ref="M40:M42"/>
    <mergeCell ref="N40:N42"/>
    <mergeCell ref="AY37:AY39"/>
    <mergeCell ref="R37:R39"/>
    <mergeCell ref="S37:S39"/>
    <mergeCell ref="T37:T39"/>
    <mergeCell ref="I37:I39"/>
    <mergeCell ref="J37:J39"/>
    <mergeCell ref="K37:K39"/>
    <mergeCell ref="L37:L39"/>
    <mergeCell ref="M37:M39"/>
    <mergeCell ref="N37:N39"/>
    <mergeCell ref="AY34:AY36"/>
    <mergeCell ref="R34:R36"/>
    <mergeCell ref="S34:S36"/>
    <mergeCell ref="T34:T36"/>
    <mergeCell ref="I34:I36"/>
    <mergeCell ref="J34:J36"/>
    <mergeCell ref="AZ37:AZ39"/>
    <mergeCell ref="BA37:BA39"/>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U37:U39"/>
    <mergeCell ref="V37:V39"/>
    <mergeCell ref="W37:W39"/>
    <mergeCell ref="X37:X39"/>
    <mergeCell ref="Y37:Y39"/>
    <mergeCell ref="Z37:Z39"/>
    <mergeCell ref="O37:O39"/>
    <mergeCell ref="P37:P39"/>
    <mergeCell ref="Q37:Q39"/>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C22:C24"/>
    <mergeCell ref="D22:D24"/>
    <mergeCell ref="E22:E24"/>
    <mergeCell ref="F22:F24"/>
    <mergeCell ref="G22:G24"/>
    <mergeCell ref="H22:H24"/>
    <mergeCell ref="AC19:AC21"/>
    <mergeCell ref="AD19:AD21"/>
    <mergeCell ref="AE19:AE21"/>
    <mergeCell ref="I19:I21"/>
    <mergeCell ref="T22:T24"/>
    <mergeCell ref="I22:I24"/>
    <mergeCell ref="J22:J24"/>
    <mergeCell ref="K22:K24"/>
    <mergeCell ref="L22:L24"/>
    <mergeCell ref="M22:M24"/>
    <mergeCell ref="N22:N24"/>
    <mergeCell ref="AY16:AY18"/>
    <mergeCell ref="AZ16:AZ18"/>
    <mergeCell ref="BA16:BA18"/>
    <mergeCell ref="BB16:BB18"/>
    <mergeCell ref="C19:C21"/>
    <mergeCell ref="G19:G21"/>
    <mergeCell ref="H19:H21"/>
    <mergeCell ref="AC16:AC18"/>
    <mergeCell ref="AD16:AD18"/>
    <mergeCell ref="AE16:AE18"/>
    <mergeCell ref="AX16:AX18"/>
    <mergeCell ref="I16:I18"/>
    <mergeCell ref="C16:C18"/>
    <mergeCell ref="G16:G18"/>
    <mergeCell ref="H16:H18"/>
    <mergeCell ref="BA19:BA21"/>
    <mergeCell ref="BB19:BB21"/>
    <mergeCell ref="AX19:AX21"/>
    <mergeCell ref="AY19:AY21"/>
    <mergeCell ref="AZ19:AZ21"/>
    <mergeCell ref="AE13:AE15"/>
    <mergeCell ref="AX13:AX15"/>
    <mergeCell ref="AY13:AY15"/>
    <mergeCell ref="AZ13:AZ15"/>
    <mergeCell ref="BA13:BA15"/>
    <mergeCell ref="BB13:BB15"/>
    <mergeCell ref="Y13:Y15"/>
    <mergeCell ref="Z13:Z15"/>
    <mergeCell ref="AA13:AA15"/>
    <mergeCell ref="AB13:AB15"/>
    <mergeCell ref="AC13:AC15"/>
    <mergeCell ref="AD13:AD15"/>
    <mergeCell ref="U13:U15"/>
    <mergeCell ref="V13:V15"/>
    <mergeCell ref="W13:W15"/>
    <mergeCell ref="X13:X15"/>
    <mergeCell ref="M13:M15"/>
    <mergeCell ref="N13:N15"/>
    <mergeCell ref="O13:O15"/>
    <mergeCell ref="P13:P15"/>
    <mergeCell ref="Q13:Q15"/>
    <mergeCell ref="R13:R15"/>
    <mergeCell ref="A13:A42"/>
    <mergeCell ref="B13:B42"/>
    <mergeCell ref="C13:C15"/>
    <mergeCell ref="A5:B5"/>
    <mergeCell ref="C5:D5"/>
    <mergeCell ref="E5:BI6"/>
    <mergeCell ref="A6:B6"/>
    <mergeCell ref="C6:D6"/>
    <mergeCell ref="A11:A12"/>
    <mergeCell ref="B11:B12"/>
    <mergeCell ref="C11:C12"/>
    <mergeCell ref="D11:F11"/>
    <mergeCell ref="G11:AE11"/>
    <mergeCell ref="G13:G15"/>
    <mergeCell ref="H13:H15"/>
    <mergeCell ref="I13:I15"/>
    <mergeCell ref="J13:J15"/>
    <mergeCell ref="K13:K15"/>
    <mergeCell ref="L13:L15"/>
    <mergeCell ref="AF11:AF12"/>
    <mergeCell ref="AG11:AG12"/>
    <mergeCell ref="AH11:BB11"/>
    <mergeCell ref="S13:S15"/>
    <mergeCell ref="T13:T15"/>
    <mergeCell ref="A1:D4"/>
    <mergeCell ref="E1:BI2"/>
    <mergeCell ref="E3:X3"/>
    <mergeCell ref="Y3:AP3"/>
    <mergeCell ref="AR3:BI3"/>
    <mergeCell ref="E4:X4"/>
    <mergeCell ref="Y4:AP4"/>
    <mergeCell ref="AR4:BI4"/>
    <mergeCell ref="BC11:BH11"/>
    <mergeCell ref="A8:B8"/>
    <mergeCell ref="C8:BH8"/>
    <mergeCell ref="A9:B9"/>
    <mergeCell ref="C9:BH9"/>
  </mergeCells>
  <conditionalFormatting sqref="G13:H13 G16:H16 G19:H19 G22:H22 G25:H25 G28:H28 G31:H31 G34:H34 G37:H37 G40:H40">
    <cfRule type="containsText" dxfId="190" priority="24" operator="containsText" text="RARA VEZ">
      <formula>NOT(ISERROR(SEARCH("RARA VEZ",G13)))</formula>
    </cfRule>
    <cfRule type="containsText" dxfId="189" priority="25" operator="containsText" text="IMPROBABLE">
      <formula>NOT(ISERROR(SEARCH("IMPROBABLE",G13)))</formula>
    </cfRule>
    <cfRule type="containsText" dxfId="188" priority="26" operator="containsText" text="POSIBLE">
      <formula>NOT(ISERROR(SEARCH("POSIBLE",G13)))</formula>
    </cfRule>
    <cfRule type="containsText" dxfId="187" priority="27" operator="containsText" text="PROBABLE">
      <formula>NOT(ISERROR(SEARCH("PROBABLE",G13)))</formula>
    </cfRule>
    <cfRule type="containsText" dxfId="186" priority="28" operator="containsText" text="CASI SEGURO">
      <formula>NOT(ISERROR(SEARCH("CASI SEGURO",G13)))</formula>
    </cfRule>
  </conditionalFormatting>
  <conditionalFormatting sqref="AE13 AE16 AE19 AE22 AE25 AE28 AE31 AE34 AE37 AE40">
    <cfRule type="containsText" dxfId="185" priority="20" operator="containsText" text="EXTREMO">
      <formula>NOT(ISERROR(SEARCH("EXTREMO",AE13)))</formula>
    </cfRule>
    <cfRule type="containsText" dxfId="184" priority="21" operator="containsText" text="ALTO">
      <formula>NOT(ISERROR(SEARCH("ALTO",AE13)))</formula>
    </cfRule>
    <cfRule type="containsText" dxfId="183" priority="22" operator="containsText" text="MODERADO">
      <formula>NOT(ISERROR(SEARCH("MODERADO",AE13)))</formula>
    </cfRule>
    <cfRule type="containsText" dxfId="182" priority="23" operator="containsText" text="BAJO">
      <formula>NOT(ISERROR(SEARCH("BAJO",AE13)))</formula>
    </cfRule>
  </conditionalFormatting>
  <conditionalFormatting sqref="BG13:BG15 BH13:BI19 BH22:BI22 BI20:BI21 BH27:BI42 BI26 BH24:BI25 BI23">
    <cfRule type="expression" dxfId="181" priority="19">
      <formula>#REF!="DILIGENCIE EL PLAN DE ACCIÓN"</formula>
    </cfRule>
  </conditionalFormatting>
  <conditionalFormatting sqref="BC18:BG18 BC16:BF17">
    <cfRule type="expression" dxfId="180" priority="18">
      <formula>#REF!="DILIGENCIE EL PLAN DE ACCIÓN"</formula>
    </cfRule>
  </conditionalFormatting>
  <conditionalFormatting sqref="BC19:BF19 BC20:BE21">
    <cfRule type="expression" dxfId="179" priority="17">
      <formula>#REF!="DILIGENCIE EL PLAN DE ACCIÓN"</formula>
    </cfRule>
  </conditionalFormatting>
  <conditionalFormatting sqref="BC22:BF22 BC24:BF24 BC23:BE23">
    <cfRule type="expression" dxfId="178" priority="16">
      <formula>#REF!="DILIGENCIE EL PLAN DE ACCIÓN"</formula>
    </cfRule>
  </conditionalFormatting>
  <conditionalFormatting sqref="BC27:BG27 BC25:BF25 BC26:BE26">
    <cfRule type="expression" dxfId="177" priority="15">
      <formula>#REF!="DILIGENCIE EL PLAN DE ACCIÓN"</formula>
    </cfRule>
  </conditionalFormatting>
  <conditionalFormatting sqref="BC28:BG30">
    <cfRule type="expression" dxfId="176" priority="14">
      <formula>#REF!="DILIGENCIE EL PLAN DE ACCIÓN"</formula>
    </cfRule>
  </conditionalFormatting>
  <conditionalFormatting sqref="BC31:BG33">
    <cfRule type="expression" dxfId="175" priority="13">
      <formula>#REF!="DILIGENCIE EL PLAN DE ACCIÓN"</formula>
    </cfRule>
  </conditionalFormatting>
  <conditionalFormatting sqref="BC34:BG36">
    <cfRule type="expression" dxfId="174" priority="12">
      <formula>#REF!="DILIGENCIE EL PLAN DE ACCIÓN"</formula>
    </cfRule>
  </conditionalFormatting>
  <conditionalFormatting sqref="BC37:BG39">
    <cfRule type="expression" dxfId="173" priority="11">
      <formula>#REF!="DILIGENCIE EL PLAN DE ACCIÓN"</formula>
    </cfRule>
  </conditionalFormatting>
  <conditionalFormatting sqref="BC40:BG42">
    <cfRule type="expression" dxfId="172" priority="10">
      <formula>#REF!="DILIGENCIE EL PLAN DE ACCIÓN"</formula>
    </cfRule>
  </conditionalFormatting>
  <conditionalFormatting sqref="AD13:AD42">
    <cfRule type="containsText" dxfId="171" priority="29" operator="containsText" text="CATASTRÓFICO">
      <formula>NOT(ISERROR(SEARCH("CATASTRÓFICO",AD13)))</formula>
    </cfRule>
    <cfRule type="containsText" dxfId="170" priority="30" operator="containsText" text="MAYOR">
      <formula>NOT(ISERROR(SEARCH("MAYOR",AD13)))</formula>
    </cfRule>
    <cfRule type="containsText" dxfId="169" priority="31" operator="containsText" text="MODERADO">
      <formula>NOT(ISERROR(SEARCH("MODERADO",AD13)))</formula>
    </cfRule>
  </conditionalFormatting>
  <conditionalFormatting sqref="AZ13:AZ42">
    <cfRule type="containsText" dxfId="168" priority="5" operator="containsText" text="CASI SEGURO">
      <formula>NOT(ISERROR(SEARCH("CASI SEGURO",AZ13)))</formula>
    </cfRule>
    <cfRule type="containsText" dxfId="167" priority="6" operator="containsText" text="PROBABLE">
      <formula>NOT(ISERROR(SEARCH("PROBABLE",AZ13)))</formula>
    </cfRule>
    <cfRule type="containsText" dxfId="166" priority="7" operator="containsText" text="POSIBLE">
      <formula>NOT(ISERROR(SEARCH("POSIBLE",AZ13)))</formula>
    </cfRule>
    <cfRule type="containsText" dxfId="165" priority="8" operator="containsText" text="IMPROBABLE">
      <formula>NOT(ISERROR(SEARCH("IMPROBABLE",AZ13)))</formula>
    </cfRule>
    <cfRule type="containsText" dxfId="164" priority="9" operator="containsText" text="RARA VEZ">
      <formula>NOT(ISERROR(SEARCH("RARA VEZ",AZ13)))</formula>
    </cfRule>
  </conditionalFormatting>
  <conditionalFormatting sqref="BA13:BA42">
    <cfRule type="containsText" dxfId="163" priority="2" operator="containsText" text="MODERADO">
      <formula>NOT(ISERROR(SEARCH("MODERADO",BA13)))</formula>
    </cfRule>
    <cfRule type="containsText" dxfId="162" priority="3" operator="containsText" text="MAYOR">
      <formula>NOT(ISERROR(SEARCH("MAYOR",BA13)))</formula>
    </cfRule>
    <cfRule type="containsText" dxfId="161" priority="4" operator="containsText" text="CATASTRÓFICO">
      <formula>NOT(ISERROR(SEARCH("CATASTRÓFICO",BA13)))</formula>
    </cfRule>
  </conditionalFormatting>
  <conditionalFormatting sqref="BC13:BF15">
    <cfRule type="expression" dxfId="160"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B00-000000000000}">
          <x14:formula1>
            <xm:f>'Formulas Corrupción'!$Q$7:$Q$10</xm:f>
          </x14:formula1>
          <xm:sqref>BB13:BB42</xm:sqref>
        </x14:dataValidation>
        <x14:dataValidation type="list" allowBlank="1" showInputMessage="1" showErrorMessage="1" xr:uid="{00000000-0002-0000-0B00-000001000000}">
          <x14:formula1>
            <xm:f>'Formulas Corrupción'!$M$7:$M$9</xm:f>
          </x14:formula1>
          <xm:sqref>AT13:AT42</xm:sqref>
        </x14:dataValidation>
        <x14:dataValidation type="list" allowBlank="1" showInputMessage="1" showErrorMessage="1" xr:uid="{00000000-0002-0000-0B00-000002000000}">
          <x14:formula1>
            <xm:f>'Formulas Corrupción'!$L$7:$L$8</xm:f>
          </x14:formula1>
          <xm:sqref>AR13:AR42</xm:sqref>
        </x14:dataValidation>
        <x14:dataValidation type="list" allowBlank="1" showInputMessage="1" showErrorMessage="1" xr:uid="{00000000-0002-0000-0B00-000003000000}">
          <x14:formula1>
            <xm:f>'Formulas Corrupción'!$K$7:$K$8</xm:f>
          </x14:formula1>
          <xm:sqref>AP13:AP42</xm:sqref>
        </x14:dataValidation>
        <x14:dataValidation type="list" allowBlank="1" showInputMessage="1" showErrorMessage="1" xr:uid="{00000000-0002-0000-0B00-000004000000}">
          <x14:formula1>
            <xm:f>'Formulas Corrupción'!$J$7:$J$9</xm:f>
          </x14:formula1>
          <xm:sqref>AN13:AN42</xm:sqref>
        </x14:dataValidation>
        <x14:dataValidation type="list" allowBlank="1" showInputMessage="1" showErrorMessage="1" xr:uid="{00000000-0002-0000-0B00-000005000000}">
          <x14:formula1>
            <xm:f>'Formulas Corrupción'!$I$7:$I$8</xm:f>
          </x14:formula1>
          <xm:sqref>AL13:AL42</xm:sqref>
        </x14:dataValidation>
        <x14:dataValidation type="list" allowBlank="1" showInputMessage="1" showErrorMessage="1" xr:uid="{00000000-0002-0000-0B00-000006000000}">
          <x14:formula1>
            <xm:f>'Formulas Corrupción'!$H$7:$H$8</xm:f>
          </x14:formula1>
          <xm:sqref>AJ13:AJ42</xm:sqref>
        </x14:dataValidation>
        <x14:dataValidation type="list" allowBlank="1" showInputMessage="1" showErrorMessage="1" xr:uid="{00000000-0002-0000-0B00-000007000000}">
          <x14:formula1>
            <xm:f>'Formulas Corrupción'!$G$7:$G$8</xm:f>
          </x14:formula1>
          <xm:sqref>AH13:AH42</xm:sqref>
        </x14:dataValidation>
        <x14:dataValidation type="list" allowBlank="1" showInputMessage="1" showErrorMessage="1" xr:uid="{00000000-0002-0000-0B00-000008000000}">
          <x14:formula1>
            <xm:f>'Formulas Corrupción'!$P$7:$P$8</xm:f>
          </x14:formula1>
          <xm:sqref>J13:AB42</xm:sqref>
        </x14:dataValidation>
        <x14:dataValidation type="list" allowBlank="1" showInputMessage="1" showErrorMessage="1" xr:uid="{00000000-0002-0000-0B00-000009000000}">
          <x14:formula1>
            <xm:f>'Formulas Corrupción'!$E$7:$E$11</xm:f>
          </x14:formula1>
          <xm:sqref>G13:G42</xm:sqref>
        </x14:dataValidation>
        <x14:dataValidation type="list" allowBlank="1" showInputMessage="1" showErrorMessage="1" xr:uid="{00000000-0002-0000-0B00-00000A000000}">
          <x14:formula1>
            <xm:f>'Formulas Corrupción'!$AC$7:$AC$9</xm:f>
          </x14:formula1>
          <xm:sqref>BH13:BH19 BH27:BH42 BH22 BH24:BH25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6"/>
  <dimension ref="A1:BT42"/>
  <sheetViews>
    <sheetView view="pageLayout" topLeftCell="BD13" zoomScaleNormal="40" zoomScaleSheetLayoutView="80" workbookViewId="0">
      <selection activeCell="BG13" sqref="BG13:BG15"/>
    </sheetView>
  </sheetViews>
  <sheetFormatPr baseColWidth="10" defaultColWidth="11.42578125" defaultRowHeight="12" x14ac:dyDescent="0.25"/>
  <cols>
    <col min="1" max="1" width="20" style="15" bestFit="1" customWidth="1"/>
    <col min="2" max="2" width="19.28515625" style="15" customWidth="1"/>
    <col min="3" max="3" width="6.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18.14062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02" t="s">
        <v>0</v>
      </c>
      <c r="B11" s="102" t="s">
        <v>1</v>
      </c>
      <c r="C11" s="102" t="s">
        <v>133</v>
      </c>
      <c r="D11" s="103" t="s">
        <v>65</v>
      </c>
      <c r="E11" s="103"/>
      <c r="F11" s="103"/>
      <c r="G11" s="104" t="s">
        <v>16</v>
      </c>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0" t="s">
        <v>167</v>
      </c>
      <c r="AG11" s="100" t="s">
        <v>44</v>
      </c>
      <c r="AH11" s="100" t="s">
        <v>168</v>
      </c>
      <c r="AI11" s="100"/>
      <c r="AJ11" s="100"/>
      <c r="AK11" s="100"/>
      <c r="AL11" s="100"/>
      <c r="AM11" s="100"/>
      <c r="AN11" s="100"/>
      <c r="AO11" s="100"/>
      <c r="AP11" s="100"/>
      <c r="AQ11" s="100"/>
      <c r="AR11" s="100"/>
      <c r="AS11" s="100"/>
      <c r="AT11" s="100"/>
      <c r="AU11" s="100"/>
      <c r="AV11" s="100"/>
      <c r="AW11" s="100"/>
      <c r="AX11" s="100"/>
      <c r="AY11" s="100"/>
      <c r="AZ11" s="100"/>
      <c r="BA11" s="100"/>
      <c r="BB11" s="100"/>
      <c r="BC11" s="101" t="s">
        <v>52</v>
      </c>
      <c r="BD11" s="101"/>
      <c r="BE11" s="101"/>
      <c r="BF11" s="101"/>
      <c r="BG11" s="101"/>
      <c r="BH11" s="101"/>
      <c r="BI11" s="49"/>
    </row>
    <row r="12" spans="1:70" s="18" customFormat="1" ht="87" customHeight="1" x14ac:dyDescent="0.25">
      <c r="A12" s="102"/>
      <c r="B12" s="102"/>
      <c r="C12" s="102"/>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00"/>
      <c r="AG12" s="100"/>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70" ht="55.5" customHeight="1" x14ac:dyDescent="0.25">
      <c r="A13" s="92" t="s">
        <v>130</v>
      </c>
      <c r="B13" s="137" t="s">
        <v>441</v>
      </c>
      <c r="C13" s="94" t="s">
        <v>6</v>
      </c>
      <c r="D13" s="94" t="s">
        <v>442</v>
      </c>
      <c r="E13" s="95" t="s">
        <v>443</v>
      </c>
      <c r="F13" s="94" t="s">
        <v>444</v>
      </c>
      <c r="G13" s="94" t="s">
        <v>209</v>
      </c>
      <c r="H13" s="92" t="str">
        <f>+IF(G13="NO SE HA PRESENTADO EN LOS UNTIMOS 5 AÑOS","RARA VEZ",IF(G13="AL MENOS 1 VEZ EN LOS ULTIMOS 5 AÑOS","IMPROBABLE",IF(G13="AL MENOS 1 VEZ EN LOS ULTIMOS 2 AÑOS","POSIBLE",IF(G13="AL MENOS 1 VEZ EN EL ULTIMO AÑO","PROBABLE",IF(G13="MAS DE 1 VEZ AL AÑO","CASI SEGURO","ERROR")))))</f>
        <v>RARA VEZ</v>
      </c>
      <c r="I13" s="94" t="str">
        <f>+IF(H13="MUY BAJA","20%",IF(H13="BAJA","40%",IF(H13="MEDIA","60%",IF(H13="ALTA","80%",IF(H13="MUY ALTA","100%","ERROR")))))</f>
        <v>ERROR</v>
      </c>
      <c r="J13" s="95" t="s">
        <v>218</v>
      </c>
      <c r="K13" s="95" t="s">
        <v>218</v>
      </c>
      <c r="L13" s="95" t="s">
        <v>228</v>
      </c>
      <c r="M13" s="95" t="s">
        <v>228</v>
      </c>
      <c r="N13" s="95" t="s">
        <v>218</v>
      </c>
      <c r="O13" s="95" t="s">
        <v>218</v>
      </c>
      <c r="P13" s="95" t="s">
        <v>218</v>
      </c>
      <c r="Q13" s="95" t="s">
        <v>228</v>
      </c>
      <c r="R13" s="95" t="s">
        <v>218</v>
      </c>
      <c r="S13" s="95" t="s">
        <v>218</v>
      </c>
      <c r="T13" s="95" t="s">
        <v>218</v>
      </c>
      <c r="U13" s="95" t="s">
        <v>218</v>
      </c>
      <c r="V13" s="95" t="s">
        <v>218</v>
      </c>
      <c r="W13" s="95" t="s">
        <v>218</v>
      </c>
      <c r="X13" s="95" t="s">
        <v>228</v>
      </c>
      <c r="Y13" s="95" t="s">
        <v>228</v>
      </c>
      <c r="Z13" s="95" t="s">
        <v>228</v>
      </c>
      <c r="AA13" s="95" t="s">
        <v>228</v>
      </c>
      <c r="AB13" s="95" t="s">
        <v>228</v>
      </c>
      <c r="AC13" s="94">
        <f>COUNTIF(J13:AB15,"SI")</f>
        <v>11</v>
      </c>
      <c r="AD13" s="96" t="str">
        <f t="shared" ref="AD13" si="0">+IF(AND(AC13&gt;0,AC13&lt;6),"MODERADO",IF(AC13&gt;=12,"CATASTRÓFICO",IF(AND(AC13&gt;5,AC13&lt;12),"MAYOR","")))</f>
        <v>MAYOR</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22" t="s">
        <v>445</v>
      </c>
      <c r="AG13" s="22" t="s">
        <v>446</v>
      </c>
      <c r="AH13" s="22" t="s">
        <v>211</v>
      </c>
      <c r="AI13" s="22">
        <f>IF(AH13="Asignado",15,0)</f>
        <v>15</v>
      </c>
      <c r="AJ13" s="22" t="s">
        <v>212</v>
      </c>
      <c r="AK13" s="22">
        <f>IF(AJ13="Adecuado",15,0)</f>
        <v>15</v>
      </c>
      <c r="AL13" s="22" t="s">
        <v>213</v>
      </c>
      <c r="AM13" s="22">
        <f>IF(AL13="Oportuna",15,0)</f>
        <v>15</v>
      </c>
      <c r="AN13" s="22" t="s">
        <v>224</v>
      </c>
      <c r="AO13" s="22">
        <f>IF(AN13="Prevenir",15,0)</f>
        <v>0</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85</v>
      </c>
      <c r="AW13" s="60" t="str">
        <f>IF(AV13&gt;95,"FUERTE",IF(AND(AV13&lt;95.01,AV13&gt;85.02),"MODERADO",IF(AND(AV13&lt;85.01,AV13&gt;1),"DEBIL","ESTABLECER CONTROL")))</f>
        <v>DEBIL</v>
      </c>
      <c r="AX13" s="93">
        <f>AVERAGE(AV13:AV15)</f>
        <v>95</v>
      </c>
      <c r="AY13" s="92" t="str">
        <f>IF(AX13&gt;95,"FUERTE",IF(AND(AX13&lt;95.01,AX13&gt;85.02),"MODERADO",IF(AND(AX13&lt;85.01,AX13&gt;1),"DEBIL","0")))</f>
        <v>MODERADO</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MAYOR</v>
      </c>
      <c r="BB13" s="99" t="s">
        <v>229</v>
      </c>
      <c r="BC13" s="20" t="s">
        <v>449</v>
      </c>
      <c r="BD13" s="53" t="s">
        <v>450</v>
      </c>
      <c r="BE13" s="53" t="s">
        <v>357</v>
      </c>
      <c r="BF13" s="54">
        <v>45047</v>
      </c>
      <c r="BG13" s="90" t="s">
        <v>523</v>
      </c>
      <c r="BH13" s="20" t="s">
        <v>88</v>
      </c>
      <c r="BI13" s="20"/>
    </row>
    <row r="14" spans="1:70" ht="55.5" customHeight="1" x14ac:dyDescent="0.25">
      <c r="A14" s="92"/>
      <c r="B14" s="137"/>
      <c r="C14" s="94"/>
      <c r="D14" s="94"/>
      <c r="E14" s="95"/>
      <c r="F14" s="94"/>
      <c r="G14" s="94"/>
      <c r="H14" s="92"/>
      <c r="I14" s="94"/>
      <c r="J14" s="95"/>
      <c r="K14" s="95"/>
      <c r="L14" s="95"/>
      <c r="M14" s="95"/>
      <c r="N14" s="95"/>
      <c r="O14" s="95"/>
      <c r="P14" s="95"/>
      <c r="Q14" s="95"/>
      <c r="R14" s="95"/>
      <c r="S14" s="95"/>
      <c r="T14" s="95"/>
      <c r="U14" s="95"/>
      <c r="V14" s="95"/>
      <c r="W14" s="95"/>
      <c r="X14" s="95"/>
      <c r="Y14" s="95"/>
      <c r="Z14" s="95"/>
      <c r="AA14" s="95"/>
      <c r="AB14" s="95"/>
      <c r="AC14" s="94"/>
      <c r="AD14" s="96"/>
      <c r="AE14" s="92"/>
      <c r="AF14" s="22" t="s">
        <v>447</v>
      </c>
      <c r="AG14" s="22" t="s">
        <v>446</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93"/>
      <c r="AY14" s="92"/>
      <c r="AZ14" s="92"/>
      <c r="BA14" s="92"/>
      <c r="BB14" s="94"/>
      <c r="BC14" s="20" t="s">
        <v>451</v>
      </c>
      <c r="BD14" s="53" t="s">
        <v>450</v>
      </c>
      <c r="BE14" s="53" t="s">
        <v>357</v>
      </c>
      <c r="BF14" s="54">
        <v>45047</v>
      </c>
      <c r="BG14" s="90" t="s">
        <v>523</v>
      </c>
      <c r="BH14" s="20" t="s">
        <v>88</v>
      </c>
      <c r="BI14" s="20"/>
      <c r="BR14" s="15" t="s">
        <v>7</v>
      </c>
    </row>
    <row r="15" spans="1:70" ht="55.5" customHeight="1" x14ac:dyDescent="0.25">
      <c r="A15" s="92"/>
      <c r="B15" s="137"/>
      <c r="C15" s="94"/>
      <c r="D15" s="94"/>
      <c r="E15" s="95"/>
      <c r="F15" s="94"/>
      <c r="G15" s="94"/>
      <c r="H15" s="92"/>
      <c r="I15" s="94"/>
      <c r="J15" s="95"/>
      <c r="K15" s="95"/>
      <c r="L15" s="95"/>
      <c r="M15" s="95"/>
      <c r="N15" s="95"/>
      <c r="O15" s="95"/>
      <c r="P15" s="95"/>
      <c r="Q15" s="95"/>
      <c r="R15" s="95"/>
      <c r="S15" s="95"/>
      <c r="T15" s="95"/>
      <c r="U15" s="95"/>
      <c r="V15" s="95"/>
      <c r="W15" s="95"/>
      <c r="X15" s="95"/>
      <c r="Y15" s="95"/>
      <c r="Z15" s="95"/>
      <c r="AA15" s="95"/>
      <c r="AB15" s="95"/>
      <c r="AC15" s="94"/>
      <c r="AD15" s="96"/>
      <c r="AE15" s="92"/>
      <c r="AF15" s="22" t="s">
        <v>448</v>
      </c>
      <c r="AG15" s="22" t="s">
        <v>446</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93"/>
      <c r="AY15" s="92"/>
      <c r="AZ15" s="92"/>
      <c r="BA15" s="92"/>
      <c r="BB15" s="94"/>
      <c r="BC15" s="20" t="s">
        <v>452</v>
      </c>
      <c r="BD15" s="53" t="s">
        <v>450</v>
      </c>
      <c r="BE15" s="53" t="s">
        <v>357</v>
      </c>
      <c r="BF15" s="54">
        <v>45047</v>
      </c>
      <c r="BG15" s="90" t="s">
        <v>523</v>
      </c>
      <c r="BH15" s="20" t="s">
        <v>88</v>
      </c>
      <c r="BI15" s="20"/>
    </row>
    <row r="16" spans="1:70" ht="49.9" hidden="1" customHeight="1" thickBot="1" x14ac:dyDescent="0.3">
      <c r="A16" s="92"/>
      <c r="B16" s="137"/>
      <c r="C16" s="94" t="s">
        <v>56</v>
      </c>
      <c r="D16" s="94"/>
      <c r="E16" s="94"/>
      <c r="F16" s="94"/>
      <c r="G16" s="94"/>
      <c r="H16" s="92"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94" t="str">
        <f t="shared" ref="I16" si="11">+IF(H16="MUY BAJA","20%",IF(H16="BAJA","40%",IF(H16="MEDIA","60%",IF(H16="ALTA","80%",IF(H16="MUY ALTA","100%","ERROR")))))</f>
        <v>ERROR</v>
      </c>
      <c r="J16" s="95"/>
      <c r="K16" s="95"/>
      <c r="L16" s="95"/>
      <c r="M16" s="95"/>
      <c r="N16" s="95"/>
      <c r="O16" s="95"/>
      <c r="P16" s="95"/>
      <c r="Q16" s="95"/>
      <c r="R16" s="95"/>
      <c r="S16" s="95"/>
      <c r="T16" s="95"/>
      <c r="U16" s="95"/>
      <c r="V16" s="95"/>
      <c r="W16" s="95"/>
      <c r="X16" s="95"/>
      <c r="Y16" s="95"/>
      <c r="Z16" s="95"/>
      <c r="AA16" s="95"/>
      <c r="AB16" s="95"/>
      <c r="AC16" s="94">
        <f t="shared" ref="AC16" si="12">COUNTIF(J16:AB18,"SI")</f>
        <v>0</v>
      </c>
      <c r="AD16" s="96" t="str">
        <f t="shared" ref="AD16:AD40" si="13">+IF(AND(AC16&gt;0,AC16&lt;6),"MODERADO",IF(AC16&gt;=12,"CATASTRÓFICO",IF(AND(AC16&gt;5,AC16&lt;12),"MAYOR","")))</f>
        <v/>
      </c>
      <c r="AE16" s="92"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93">
        <f t="shared" ref="AX16" si="15">AVERAGE(AV16:AV18)</f>
        <v>0</v>
      </c>
      <c r="AY16" s="92" t="str">
        <f t="shared" ref="AY16" si="16">IF(AX16&gt;95,"FUERTE",IF(AND(AX16&lt;95.01,AX16&gt;85.02),"MODERADO",IF(AND(AX16&lt;85.01,AX16&gt;1),"DEBIL","0")))</f>
        <v>0</v>
      </c>
      <c r="AZ16" s="92"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96" t="str">
        <f t="shared" ref="BA16" si="18">AD16</f>
        <v/>
      </c>
      <c r="BB16" s="99"/>
      <c r="BC16" s="20"/>
      <c r="BD16" s="20"/>
      <c r="BE16" s="20"/>
      <c r="BF16" s="20"/>
      <c r="BG16" s="20"/>
      <c r="BH16" s="20"/>
      <c r="BI16" s="20"/>
      <c r="BR16" s="15" t="s">
        <v>8</v>
      </c>
    </row>
    <row r="17" spans="1:72" ht="49.9" hidden="1" customHeight="1" thickBot="1" x14ac:dyDescent="0.3">
      <c r="A17" s="92"/>
      <c r="B17" s="137"/>
      <c r="C17" s="94"/>
      <c r="D17" s="94"/>
      <c r="E17" s="94"/>
      <c r="F17" s="94"/>
      <c r="G17" s="94"/>
      <c r="H17" s="92"/>
      <c r="I17" s="94"/>
      <c r="J17" s="95"/>
      <c r="K17" s="95"/>
      <c r="L17" s="95"/>
      <c r="M17" s="95"/>
      <c r="N17" s="95"/>
      <c r="O17" s="95"/>
      <c r="P17" s="95"/>
      <c r="Q17" s="95"/>
      <c r="R17" s="95"/>
      <c r="S17" s="95"/>
      <c r="T17" s="95"/>
      <c r="U17" s="95"/>
      <c r="V17" s="95"/>
      <c r="W17" s="95"/>
      <c r="X17" s="95"/>
      <c r="Y17" s="95"/>
      <c r="Z17" s="95"/>
      <c r="AA17" s="95"/>
      <c r="AB17" s="95"/>
      <c r="AC17" s="94"/>
      <c r="AD17" s="96"/>
      <c r="AE17" s="92"/>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93"/>
      <c r="AY17" s="92"/>
      <c r="AZ17" s="92"/>
      <c r="BA17" s="92"/>
      <c r="BB17" s="94"/>
      <c r="BC17" s="20"/>
      <c r="BD17" s="20"/>
      <c r="BE17" s="20"/>
      <c r="BF17" s="20"/>
      <c r="BG17" s="20"/>
      <c r="BH17" s="20"/>
      <c r="BI17" s="20"/>
    </row>
    <row r="18" spans="1:72" ht="49.9" hidden="1" customHeight="1" thickBot="1" x14ac:dyDescent="0.3">
      <c r="A18" s="92"/>
      <c r="B18" s="137"/>
      <c r="C18" s="94"/>
      <c r="D18" s="94"/>
      <c r="E18" s="94"/>
      <c r="F18" s="94"/>
      <c r="G18" s="94"/>
      <c r="H18" s="92"/>
      <c r="I18" s="94"/>
      <c r="J18" s="95"/>
      <c r="K18" s="95"/>
      <c r="L18" s="95"/>
      <c r="M18" s="95"/>
      <c r="N18" s="95"/>
      <c r="O18" s="95"/>
      <c r="P18" s="95"/>
      <c r="Q18" s="95"/>
      <c r="R18" s="95"/>
      <c r="S18" s="95"/>
      <c r="T18" s="95"/>
      <c r="U18" s="95"/>
      <c r="V18" s="95"/>
      <c r="W18" s="95"/>
      <c r="X18" s="95"/>
      <c r="Y18" s="95"/>
      <c r="Z18" s="95"/>
      <c r="AA18" s="95"/>
      <c r="AB18" s="95"/>
      <c r="AC18" s="94"/>
      <c r="AD18" s="96"/>
      <c r="AE18" s="92"/>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93"/>
      <c r="AY18" s="92"/>
      <c r="AZ18" s="92"/>
      <c r="BA18" s="92"/>
      <c r="BB18" s="94"/>
      <c r="BC18" s="20"/>
      <c r="BD18" s="20"/>
      <c r="BE18" s="20"/>
      <c r="BF18" s="20"/>
      <c r="BG18" s="20"/>
      <c r="BH18" s="20"/>
      <c r="BI18" s="20"/>
      <c r="BR18" s="15" t="s">
        <v>9</v>
      </c>
    </row>
    <row r="19" spans="1:72" ht="49.9" hidden="1" customHeight="1" thickBot="1" x14ac:dyDescent="0.3">
      <c r="A19" s="92"/>
      <c r="B19" s="137"/>
      <c r="C19" s="94" t="s">
        <v>57</v>
      </c>
      <c r="D19" s="94"/>
      <c r="E19" s="94"/>
      <c r="F19" s="94"/>
      <c r="G19" s="94"/>
      <c r="H19" s="92"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94" t="str">
        <f t="shared" ref="I19" si="20">+IF(H19="MUY BAJA","20%",IF(H19="BAJA","40%",IF(H19="MEDIA","60%",IF(H19="ALTA","80%",IF(H19="MUY ALTA","100%","ERROR")))))</f>
        <v>ERROR</v>
      </c>
      <c r="J19" s="95"/>
      <c r="K19" s="95"/>
      <c r="L19" s="95"/>
      <c r="M19" s="95"/>
      <c r="N19" s="95"/>
      <c r="O19" s="95"/>
      <c r="P19" s="95"/>
      <c r="Q19" s="95"/>
      <c r="R19" s="95"/>
      <c r="S19" s="95"/>
      <c r="T19" s="95"/>
      <c r="U19" s="95"/>
      <c r="V19" s="95"/>
      <c r="W19" s="95"/>
      <c r="X19" s="95"/>
      <c r="Y19" s="95"/>
      <c r="Z19" s="95"/>
      <c r="AA19" s="95"/>
      <c r="AB19" s="95"/>
      <c r="AC19" s="94">
        <f t="shared" ref="AC19" si="21">COUNTIF(J19:AB21,"SI")</f>
        <v>0</v>
      </c>
      <c r="AD19" s="96" t="str">
        <f t="shared" si="13"/>
        <v/>
      </c>
      <c r="AE19" s="92"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93">
        <f t="shared" ref="AX19" si="23">AVERAGE(AV19:AV21)</f>
        <v>0</v>
      </c>
      <c r="AY19" s="92" t="str">
        <f t="shared" ref="AY19" si="24">IF(AX19&gt;95,"FUERTE",IF(AND(AX19&lt;95.01,AX19&gt;85.02),"MODERADO",IF(AND(AX19&lt;85.01,AX19&gt;1),"DEBIL","0")))</f>
        <v>0</v>
      </c>
      <c r="AZ19" s="92"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96" t="str">
        <f t="shared" ref="BA19" si="26">AD19</f>
        <v/>
      </c>
      <c r="BB19" s="99"/>
      <c r="BC19" s="20"/>
      <c r="BD19" s="20"/>
      <c r="BE19" s="20"/>
      <c r="BF19" s="20"/>
      <c r="BG19" s="20"/>
      <c r="BH19" s="20"/>
      <c r="BI19" s="20"/>
      <c r="BR19" s="15" t="s">
        <v>13</v>
      </c>
    </row>
    <row r="20" spans="1:72" ht="49.9" hidden="1" customHeight="1" thickBot="1" x14ac:dyDescent="0.3">
      <c r="A20" s="92"/>
      <c r="B20" s="137"/>
      <c r="C20" s="94"/>
      <c r="D20" s="94"/>
      <c r="E20" s="94"/>
      <c r="F20" s="94"/>
      <c r="G20" s="94"/>
      <c r="H20" s="92"/>
      <c r="I20" s="94"/>
      <c r="J20" s="95"/>
      <c r="K20" s="95"/>
      <c r="L20" s="95"/>
      <c r="M20" s="95"/>
      <c r="N20" s="95"/>
      <c r="O20" s="95"/>
      <c r="P20" s="95"/>
      <c r="Q20" s="95"/>
      <c r="R20" s="95"/>
      <c r="S20" s="95"/>
      <c r="T20" s="95"/>
      <c r="U20" s="95"/>
      <c r="V20" s="95"/>
      <c r="W20" s="95"/>
      <c r="X20" s="95"/>
      <c r="Y20" s="95"/>
      <c r="Z20" s="95"/>
      <c r="AA20" s="95"/>
      <c r="AB20" s="95"/>
      <c r="AC20" s="94"/>
      <c r="AD20" s="96"/>
      <c r="AE20" s="92"/>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93"/>
      <c r="AY20" s="92"/>
      <c r="AZ20" s="92"/>
      <c r="BA20" s="92"/>
      <c r="BB20" s="94"/>
      <c r="BC20" s="20"/>
      <c r="BD20" s="20"/>
      <c r="BE20" s="20"/>
      <c r="BF20" s="20"/>
      <c r="BG20" s="20"/>
      <c r="BH20" s="20"/>
      <c r="BI20" s="20"/>
      <c r="BR20" s="15" t="s">
        <v>14</v>
      </c>
    </row>
    <row r="21" spans="1:72" ht="49.9" hidden="1" customHeight="1" thickBot="1" x14ac:dyDescent="0.3">
      <c r="A21" s="92"/>
      <c r="B21" s="137"/>
      <c r="C21" s="94"/>
      <c r="D21" s="94"/>
      <c r="E21" s="94"/>
      <c r="F21" s="94"/>
      <c r="G21" s="94"/>
      <c r="H21" s="92"/>
      <c r="I21" s="94"/>
      <c r="J21" s="95"/>
      <c r="K21" s="95"/>
      <c r="L21" s="95"/>
      <c r="M21" s="95"/>
      <c r="N21" s="95"/>
      <c r="O21" s="95"/>
      <c r="P21" s="95"/>
      <c r="Q21" s="95"/>
      <c r="R21" s="95"/>
      <c r="S21" s="95"/>
      <c r="T21" s="95"/>
      <c r="U21" s="95"/>
      <c r="V21" s="95"/>
      <c r="W21" s="95"/>
      <c r="X21" s="95"/>
      <c r="Y21" s="95"/>
      <c r="Z21" s="95"/>
      <c r="AA21" s="95"/>
      <c r="AB21" s="95"/>
      <c r="AC21" s="94"/>
      <c r="AD21" s="96"/>
      <c r="AE21" s="92"/>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93"/>
      <c r="AY21" s="92"/>
      <c r="AZ21" s="92"/>
      <c r="BA21" s="92"/>
      <c r="BB21" s="94"/>
      <c r="BC21" s="20"/>
      <c r="BD21" s="20"/>
      <c r="BE21" s="20"/>
      <c r="BF21" s="20"/>
      <c r="BG21" s="20"/>
      <c r="BH21" s="20"/>
      <c r="BI21" s="20"/>
      <c r="BR21" s="15" t="s">
        <v>15</v>
      </c>
    </row>
    <row r="22" spans="1:72" ht="49.9" hidden="1" customHeight="1" thickBot="1" x14ac:dyDescent="0.3">
      <c r="A22" s="92"/>
      <c r="B22" s="137"/>
      <c r="C22" s="94" t="s">
        <v>58</v>
      </c>
      <c r="D22" s="94"/>
      <c r="E22" s="94"/>
      <c r="F22" s="94"/>
      <c r="G22" s="94"/>
      <c r="H22" s="92"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94" t="str">
        <f t="shared" ref="I22" si="28">+IF(H22="MUY BAJA","20%",IF(H22="BAJA","40%",IF(H22="MEDIA","60%",IF(H22="ALTA","80%",IF(H22="MUY ALTA","100%","ERROR")))))</f>
        <v>ERROR</v>
      </c>
      <c r="J22" s="95"/>
      <c r="K22" s="95"/>
      <c r="L22" s="95"/>
      <c r="M22" s="95"/>
      <c r="N22" s="95"/>
      <c r="O22" s="95"/>
      <c r="P22" s="95"/>
      <c r="Q22" s="95"/>
      <c r="R22" s="95"/>
      <c r="S22" s="95"/>
      <c r="T22" s="95"/>
      <c r="U22" s="95"/>
      <c r="V22" s="95"/>
      <c r="W22" s="95"/>
      <c r="X22" s="95"/>
      <c r="Y22" s="95"/>
      <c r="Z22" s="95"/>
      <c r="AA22" s="95"/>
      <c r="AB22" s="95"/>
      <c r="AC22" s="94">
        <f t="shared" ref="AC22" si="29">COUNTIF(J22:AB24,"SI")</f>
        <v>0</v>
      </c>
      <c r="AD22" s="96" t="str">
        <f t="shared" si="13"/>
        <v/>
      </c>
      <c r="AE22" s="92"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93">
        <f t="shared" ref="AX22" si="31">AVERAGE(AV22:AV24)</f>
        <v>0</v>
      </c>
      <c r="AY22" s="92" t="str">
        <f t="shared" ref="AY22" si="32">IF(AX22&gt;95,"FUERTE",IF(AND(AX22&lt;95.01,AX22&gt;85.02),"MODERADO",IF(AND(AX22&lt;85.01,AX22&gt;1),"DEBIL","0")))</f>
        <v>0</v>
      </c>
      <c r="AZ22" s="92"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96" t="str">
        <f t="shared" ref="BA22" si="34">AD22</f>
        <v/>
      </c>
      <c r="BB22" s="99"/>
      <c r="BC22" s="20"/>
      <c r="BD22" s="20"/>
      <c r="BE22" s="20"/>
      <c r="BF22" s="20"/>
      <c r="BG22" s="20"/>
      <c r="BH22" s="20"/>
      <c r="BI22" s="20"/>
      <c r="BT22" s="15" t="s">
        <v>24</v>
      </c>
    </row>
    <row r="23" spans="1:72" ht="49.9" hidden="1" customHeight="1" thickBot="1" x14ac:dyDescent="0.3">
      <c r="A23" s="92"/>
      <c r="B23" s="137"/>
      <c r="C23" s="94"/>
      <c r="D23" s="94"/>
      <c r="E23" s="94"/>
      <c r="F23" s="94"/>
      <c r="G23" s="94"/>
      <c r="H23" s="92"/>
      <c r="I23" s="94"/>
      <c r="J23" s="95"/>
      <c r="K23" s="95"/>
      <c r="L23" s="95"/>
      <c r="M23" s="95"/>
      <c r="N23" s="95"/>
      <c r="O23" s="95"/>
      <c r="P23" s="95"/>
      <c r="Q23" s="95"/>
      <c r="R23" s="95"/>
      <c r="S23" s="95"/>
      <c r="T23" s="95"/>
      <c r="U23" s="95"/>
      <c r="V23" s="95"/>
      <c r="W23" s="95"/>
      <c r="X23" s="95"/>
      <c r="Y23" s="95"/>
      <c r="Z23" s="95"/>
      <c r="AA23" s="95"/>
      <c r="AB23" s="95"/>
      <c r="AC23" s="94"/>
      <c r="AD23" s="96"/>
      <c r="AE23" s="92"/>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93"/>
      <c r="AY23" s="92"/>
      <c r="AZ23" s="92"/>
      <c r="BA23" s="92"/>
      <c r="BB23" s="94"/>
      <c r="BC23" s="20"/>
      <c r="BD23" s="20"/>
      <c r="BE23" s="20"/>
      <c r="BF23" s="20"/>
      <c r="BG23" s="20"/>
      <c r="BH23" s="20"/>
      <c r="BI23" s="20"/>
      <c r="BT23" s="15" t="s">
        <v>25</v>
      </c>
    </row>
    <row r="24" spans="1:72" ht="49.9" hidden="1" customHeight="1" thickBot="1" x14ac:dyDescent="0.3">
      <c r="A24" s="92"/>
      <c r="B24" s="137"/>
      <c r="C24" s="94"/>
      <c r="D24" s="94"/>
      <c r="E24" s="94"/>
      <c r="F24" s="94"/>
      <c r="G24" s="94"/>
      <c r="H24" s="92"/>
      <c r="I24" s="94"/>
      <c r="J24" s="95"/>
      <c r="K24" s="95"/>
      <c r="L24" s="95"/>
      <c r="M24" s="95"/>
      <c r="N24" s="95"/>
      <c r="O24" s="95"/>
      <c r="P24" s="95"/>
      <c r="Q24" s="95"/>
      <c r="R24" s="95"/>
      <c r="S24" s="95"/>
      <c r="T24" s="95"/>
      <c r="U24" s="95"/>
      <c r="V24" s="95"/>
      <c r="W24" s="95"/>
      <c r="X24" s="95"/>
      <c r="Y24" s="95"/>
      <c r="Z24" s="95"/>
      <c r="AA24" s="95"/>
      <c r="AB24" s="95"/>
      <c r="AC24" s="94"/>
      <c r="AD24" s="96"/>
      <c r="AE24" s="92"/>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93"/>
      <c r="AY24" s="92"/>
      <c r="AZ24" s="92"/>
      <c r="BA24" s="92"/>
      <c r="BB24" s="94"/>
      <c r="BC24" s="20"/>
      <c r="BD24" s="20"/>
      <c r="BE24" s="20"/>
      <c r="BF24" s="20"/>
      <c r="BG24" s="20"/>
      <c r="BH24" s="20"/>
      <c r="BI24" s="20"/>
      <c r="BT24" s="15" t="s">
        <v>26</v>
      </c>
    </row>
    <row r="25" spans="1:72" ht="49.9" hidden="1" customHeight="1" thickBot="1" x14ac:dyDescent="0.3">
      <c r="A25" s="92"/>
      <c r="B25" s="137"/>
      <c r="C25" s="94" t="s">
        <v>59</v>
      </c>
      <c r="D25" s="94"/>
      <c r="E25" s="94"/>
      <c r="F25" s="94"/>
      <c r="G25" s="94"/>
      <c r="H25" s="92"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94" t="str">
        <f t="shared" ref="I25" si="36">+IF(H25="MUY BAJA","20%",IF(H25="BAJA","40%",IF(H25="MEDIA","60%",IF(H25="ALTA","80%",IF(H25="MUY ALTA","100%","ERROR")))))</f>
        <v>ERROR</v>
      </c>
      <c r="J25" s="95"/>
      <c r="K25" s="95"/>
      <c r="L25" s="95"/>
      <c r="M25" s="95"/>
      <c r="N25" s="95"/>
      <c r="O25" s="95"/>
      <c r="P25" s="95"/>
      <c r="Q25" s="95"/>
      <c r="R25" s="95"/>
      <c r="S25" s="95"/>
      <c r="T25" s="95"/>
      <c r="U25" s="95"/>
      <c r="V25" s="95"/>
      <c r="W25" s="95"/>
      <c r="X25" s="95"/>
      <c r="Y25" s="95"/>
      <c r="Z25" s="95"/>
      <c r="AA25" s="95"/>
      <c r="AB25" s="95"/>
      <c r="AC25" s="94">
        <f t="shared" ref="AC25" si="37">COUNTIF(J25:AB27,"SI")</f>
        <v>0</v>
      </c>
      <c r="AD25" s="96" t="str">
        <f t="shared" si="13"/>
        <v/>
      </c>
      <c r="AE25" s="92"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93">
        <f t="shared" ref="AX25" si="39">AVERAGE(AV25:AV27)</f>
        <v>0</v>
      </c>
      <c r="AY25" s="92" t="str">
        <f t="shared" ref="AY25" si="40">IF(AX25&gt;95,"FUERTE",IF(AND(AX25&lt;95.01,AX25&gt;85.02),"MODERADO",IF(AND(AX25&lt;85.01,AX25&gt;1),"DEBIL","0")))</f>
        <v>0</v>
      </c>
      <c r="AZ25" s="92"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96" t="str">
        <f t="shared" ref="BA25" si="42">AD25</f>
        <v/>
      </c>
      <c r="BB25" s="99"/>
      <c r="BC25" s="20"/>
      <c r="BD25" s="20"/>
      <c r="BE25" s="20"/>
      <c r="BF25" s="20"/>
      <c r="BG25" s="20"/>
      <c r="BH25" s="20"/>
      <c r="BI25" s="20"/>
    </row>
    <row r="26" spans="1:72" ht="49.9" hidden="1" customHeight="1" thickBot="1" x14ac:dyDescent="0.3">
      <c r="A26" s="92"/>
      <c r="B26" s="137"/>
      <c r="C26" s="94"/>
      <c r="D26" s="94"/>
      <c r="E26" s="94"/>
      <c r="F26" s="94"/>
      <c r="G26" s="94"/>
      <c r="H26" s="92"/>
      <c r="I26" s="94"/>
      <c r="J26" s="95"/>
      <c r="K26" s="95"/>
      <c r="L26" s="95"/>
      <c r="M26" s="95"/>
      <c r="N26" s="95"/>
      <c r="O26" s="95"/>
      <c r="P26" s="95"/>
      <c r="Q26" s="95"/>
      <c r="R26" s="95"/>
      <c r="S26" s="95"/>
      <c r="T26" s="95"/>
      <c r="U26" s="95"/>
      <c r="V26" s="95"/>
      <c r="W26" s="95"/>
      <c r="X26" s="95"/>
      <c r="Y26" s="95"/>
      <c r="Z26" s="95"/>
      <c r="AA26" s="95"/>
      <c r="AB26" s="95"/>
      <c r="AC26" s="94"/>
      <c r="AD26" s="96"/>
      <c r="AE26" s="92"/>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93"/>
      <c r="AY26" s="92"/>
      <c r="AZ26" s="92"/>
      <c r="BA26" s="92"/>
      <c r="BB26" s="94"/>
      <c r="BC26" s="20"/>
      <c r="BD26" s="20"/>
      <c r="BE26" s="20"/>
      <c r="BF26" s="20"/>
      <c r="BG26" s="20"/>
      <c r="BH26" s="20"/>
      <c r="BI26" s="20"/>
    </row>
    <row r="27" spans="1:72" ht="49.9" hidden="1" customHeight="1" thickBot="1" x14ac:dyDescent="0.3">
      <c r="A27" s="92"/>
      <c r="B27" s="137"/>
      <c r="C27" s="94"/>
      <c r="D27" s="94"/>
      <c r="E27" s="94"/>
      <c r="F27" s="94"/>
      <c r="G27" s="94"/>
      <c r="H27" s="92"/>
      <c r="I27" s="94"/>
      <c r="J27" s="95"/>
      <c r="K27" s="95"/>
      <c r="L27" s="95"/>
      <c r="M27" s="95"/>
      <c r="N27" s="95"/>
      <c r="O27" s="95"/>
      <c r="P27" s="95"/>
      <c r="Q27" s="95"/>
      <c r="R27" s="95"/>
      <c r="S27" s="95"/>
      <c r="T27" s="95"/>
      <c r="U27" s="95"/>
      <c r="V27" s="95"/>
      <c r="W27" s="95"/>
      <c r="X27" s="95"/>
      <c r="Y27" s="95"/>
      <c r="Z27" s="95"/>
      <c r="AA27" s="95"/>
      <c r="AB27" s="95"/>
      <c r="AC27" s="94"/>
      <c r="AD27" s="96"/>
      <c r="AE27" s="92"/>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93"/>
      <c r="AY27" s="92"/>
      <c r="AZ27" s="92"/>
      <c r="BA27" s="92"/>
      <c r="BB27" s="94"/>
      <c r="BC27" s="20"/>
      <c r="BD27" s="20"/>
      <c r="BE27" s="20"/>
      <c r="BF27" s="20"/>
      <c r="BG27" s="20"/>
      <c r="BH27" s="20"/>
      <c r="BI27" s="20"/>
    </row>
    <row r="28" spans="1:72" ht="49.9" hidden="1" customHeight="1" thickBot="1" x14ac:dyDescent="0.3">
      <c r="A28" s="92"/>
      <c r="B28" s="137"/>
      <c r="C28" s="94" t="s">
        <v>60</v>
      </c>
      <c r="D28" s="94"/>
      <c r="E28" s="94"/>
      <c r="F28" s="94"/>
      <c r="G28" s="94"/>
      <c r="H28" s="92"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94" t="str">
        <f t="shared" ref="I28" si="44">+IF(H28="MUY BAJA","20%",IF(H28="BAJA","40%",IF(H28="MEDIA","60%",IF(H28="ALTA","80%",IF(H28="MUY ALTA","100%","ERROR")))))</f>
        <v>ERROR</v>
      </c>
      <c r="J28" s="95"/>
      <c r="K28" s="95"/>
      <c r="L28" s="95"/>
      <c r="M28" s="95"/>
      <c r="N28" s="95"/>
      <c r="O28" s="95"/>
      <c r="P28" s="95"/>
      <c r="Q28" s="95"/>
      <c r="R28" s="95"/>
      <c r="S28" s="95"/>
      <c r="T28" s="95"/>
      <c r="U28" s="95"/>
      <c r="V28" s="95"/>
      <c r="W28" s="95"/>
      <c r="X28" s="95"/>
      <c r="Y28" s="95"/>
      <c r="Z28" s="95"/>
      <c r="AA28" s="95"/>
      <c r="AB28" s="95"/>
      <c r="AC28" s="94">
        <f t="shared" ref="AC28" si="45">COUNTIF(J28:AB30,"SI")</f>
        <v>0</v>
      </c>
      <c r="AD28" s="96" t="str">
        <f t="shared" si="13"/>
        <v/>
      </c>
      <c r="AE28" s="92"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93">
        <f t="shared" ref="AX28" si="47">AVERAGE(AV28:AV30)</f>
        <v>0</v>
      </c>
      <c r="AY28" s="92" t="str">
        <f t="shared" ref="AY28" si="48">IF(AX28&gt;95,"FUERTE",IF(AND(AX28&lt;95.01,AX28&gt;85.02),"MODERADO",IF(AND(AX28&lt;85.01,AX28&gt;1),"DEBIL","0")))</f>
        <v>0</v>
      </c>
      <c r="AZ28" s="92"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96" t="str">
        <f t="shared" ref="BA28" si="50">AD28</f>
        <v/>
      </c>
      <c r="BB28" s="99"/>
      <c r="BC28" s="20"/>
      <c r="BD28" s="20"/>
      <c r="BE28" s="20"/>
      <c r="BF28" s="20"/>
      <c r="BG28" s="20"/>
      <c r="BH28" s="20"/>
      <c r="BI28" s="20"/>
    </row>
    <row r="29" spans="1:72" ht="49.9" hidden="1" customHeight="1" thickBot="1" x14ac:dyDescent="0.3">
      <c r="A29" s="92"/>
      <c r="B29" s="137"/>
      <c r="C29" s="94"/>
      <c r="D29" s="94"/>
      <c r="E29" s="94"/>
      <c r="F29" s="94"/>
      <c r="G29" s="94"/>
      <c r="H29" s="92"/>
      <c r="I29" s="94"/>
      <c r="J29" s="95"/>
      <c r="K29" s="95"/>
      <c r="L29" s="95"/>
      <c r="M29" s="95"/>
      <c r="N29" s="95"/>
      <c r="O29" s="95"/>
      <c r="P29" s="95"/>
      <c r="Q29" s="95"/>
      <c r="R29" s="95"/>
      <c r="S29" s="95"/>
      <c r="T29" s="95"/>
      <c r="U29" s="95"/>
      <c r="V29" s="95"/>
      <c r="W29" s="95"/>
      <c r="X29" s="95"/>
      <c r="Y29" s="95"/>
      <c r="Z29" s="95"/>
      <c r="AA29" s="95"/>
      <c r="AB29" s="95"/>
      <c r="AC29" s="94"/>
      <c r="AD29" s="96"/>
      <c r="AE29" s="92"/>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93"/>
      <c r="AY29" s="92"/>
      <c r="AZ29" s="92"/>
      <c r="BA29" s="92"/>
      <c r="BB29" s="94"/>
      <c r="BC29" s="20"/>
      <c r="BD29" s="20"/>
      <c r="BE29" s="20"/>
      <c r="BF29" s="20"/>
      <c r="BG29" s="20"/>
      <c r="BH29" s="20"/>
      <c r="BI29" s="20"/>
    </row>
    <row r="30" spans="1:72" ht="49.9" hidden="1" customHeight="1" thickBot="1" x14ac:dyDescent="0.3">
      <c r="A30" s="92"/>
      <c r="B30" s="137"/>
      <c r="C30" s="94"/>
      <c r="D30" s="94"/>
      <c r="E30" s="94"/>
      <c r="F30" s="94"/>
      <c r="G30" s="94"/>
      <c r="H30" s="92"/>
      <c r="I30" s="94"/>
      <c r="J30" s="95"/>
      <c r="K30" s="95"/>
      <c r="L30" s="95"/>
      <c r="M30" s="95"/>
      <c r="N30" s="95"/>
      <c r="O30" s="95"/>
      <c r="P30" s="95"/>
      <c r="Q30" s="95"/>
      <c r="R30" s="95"/>
      <c r="S30" s="95"/>
      <c r="T30" s="95"/>
      <c r="U30" s="95"/>
      <c r="V30" s="95"/>
      <c r="W30" s="95"/>
      <c r="X30" s="95"/>
      <c r="Y30" s="95"/>
      <c r="Z30" s="95"/>
      <c r="AA30" s="95"/>
      <c r="AB30" s="95"/>
      <c r="AC30" s="94"/>
      <c r="AD30" s="96"/>
      <c r="AE30" s="92"/>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93"/>
      <c r="AY30" s="92"/>
      <c r="AZ30" s="92"/>
      <c r="BA30" s="92"/>
      <c r="BB30" s="94"/>
      <c r="BC30" s="20"/>
      <c r="BD30" s="20"/>
      <c r="BE30" s="20"/>
      <c r="BF30" s="20"/>
      <c r="BG30" s="20"/>
      <c r="BH30" s="20"/>
      <c r="BI30" s="20"/>
    </row>
    <row r="31" spans="1:72" ht="49.9" hidden="1" customHeight="1" thickBot="1" x14ac:dyDescent="0.3">
      <c r="A31" s="92"/>
      <c r="B31" s="137"/>
      <c r="C31" s="94" t="s">
        <v>61</v>
      </c>
      <c r="D31" s="94"/>
      <c r="E31" s="94"/>
      <c r="F31" s="94"/>
      <c r="G31" s="94"/>
      <c r="H31" s="92"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94" t="str">
        <f t="shared" ref="I31" si="52">+IF(H31="MUY BAJA","20%",IF(H31="BAJA","40%",IF(H31="MEDIA","60%",IF(H31="ALTA","80%",IF(H31="MUY ALTA","100%","ERROR")))))</f>
        <v>ERROR</v>
      </c>
      <c r="J31" s="95"/>
      <c r="K31" s="95"/>
      <c r="L31" s="95"/>
      <c r="M31" s="95"/>
      <c r="N31" s="95"/>
      <c r="O31" s="95"/>
      <c r="P31" s="95"/>
      <c r="Q31" s="95"/>
      <c r="R31" s="95"/>
      <c r="S31" s="95"/>
      <c r="T31" s="95"/>
      <c r="U31" s="95"/>
      <c r="V31" s="95"/>
      <c r="W31" s="95"/>
      <c r="X31" s="95"/>
      <c r="Y31" s="95"/>
      <c r="Z31" s="95"/>
      <c r="AA31" s="95"/>
      <c r="AB31" s="95"/>
      <c r="AC31" s="94">
        <f t="shared" ref="AC31" si="53">COUNTIF(J31:AB33,"SI")</f>
        <v>0</v>
      </c>
      <c r="AD31" s="96" t="str">
        <f t="shared" si="13"/>
        <v/>
      </c>
      <c r="AE31" s="92"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93">
        <f t="shared" ref="AX31" si="55">AVERAGE(AV31:AV33)</f>
        <v>0</v>
      </c>
      <c r="AY31" s="92" t="str">
        <f t="shared" ref="AY31" si="56">IF(AX31&gt;95,"FUERTE",IF(AND(AX31&lt;95.01,AX31&gt;85.02),"MODERADO",IF(AND(AX31&lt;85.01,AX31&gt;1),"DEBIL","0")))</f>
        <v>0</v>
      </c>
      <c r="AZ31" s="92"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96" t="str">
        <f t="shared" ref="BA31" si="58">AD31</f>
        <v/>
      </c>
      <c r="BB31" s="99"/>
      <c r="BC31" s="20"/>
      <c r="BD31" s="20"/>
      <c r="BE31" s="20"/>
      <c r="BF31" s="20"/>
      <c r="BG31" s="20"/>
      <c r="BH31" s="20"/>
      <c r="BI31" s="20"/>
    </row>
    <row r="32" spans="1:72" ht="49.9" hidden="1" customHeight="1" thickBot="1" x14ac:dyDescent="0.3">
      <c r="A32" s="92"/>
      <c r="B32" s="137"/>
      <c r="C32" s="94"/>
      <c r="D32" s="94"/>
      <c r="E32" s="94"/>
      <c r="F32" s="94"/>
      <c r="G32" s="94"/>
      <c r="H32" s="92"/>
      <c r="I32" s="94"/>
      <c r="J32" s="95"/>
      <c r="K32" s="95"/>
      <c r="L32" s="95"/>
      <c r="M32" s="95"/>
      <c r="N32" s="95"/>
      <c r="O32" s="95"/>
      <c r="P32" s="95"/>
      <c r="Q32" s="95"/>
      <c r="R32" s="95"/>
      <c r="S32" s="95"/>
      <c r="T32" s="95"/>
      <c r="U32" s="95"/>
      <c r="V32" s="95"/>
      <c r="W32" s="95"/>
      <c r="X32" s="95"/>
      <c r="Y32" s="95"/>
      <c r="Z32" s="95"/>
      <c r="AA32" s="95"/>
      <c r="AB32" s="95"/>
      <c r="AC32" s="94"/>
      <c r="AD32" s="96"/>
      <c r="AE32" s="92"/>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93"/>
      <c r="AY32" s="92"/>
      <c r="AZ32" s="92"/>
      <c r="BA32" s="92"/>
      <c r="BB32" s="94"/>
      <c r="BC32" s="20"/>
      <c r="BD32" s="20"/>
      <c r="BE32" s="20"/>
      <c r="BF32" s="20"/>
      <c r="BG32" s="20"/>
      <c r="BH32" s="20"/>
      <c r="BI32" s="20"/>
    </row>
    <row r="33" spans="1:61" ht="49.9" hidden="1" customHeight="1" thickBot="1" x14ac:dyDescent="0.3">
      <c r="A33" s="92"/>
      <c r="B33" s="137"/>
      <c r="C33" s="94"/>
      <c r="D33" s="94"/>
      <c r="E33" s="94"/>
      <c r="F33" s="94"/>
      <c r="G33" s="94"/>
      <c r="H33" s="92"/>
      <c r="I33" s="94"/>
      <c r="J33" s="95"/>
      <c r="K33" s="95"/>
      <c r="L33" s="95"/>
      <c r="M33" s="95"/>
      <c r="N33" s="95"/>
      <c r="O33" s="95"/>
      <c r="P33" s="95"/>
      <c r="Q33" s="95"/>
      <c r="R33" s="95"/>
      <c r="S33" s="95"/>
      <c r="T33" s="95"/>
      <c r="U33" s="95"/>
      <c r="V33" s="95"/>
      <c r="W33" s="95"/>
      <c r="X33" s="95"/>
      <c r="Y33" s="95"/>
      <c r="Z33" s="95"/>
      <c r="AA33" s="95"/>
      <c r="AB33" s="95"/>
      <c r="AC33" s="94"/>
      <c r="AD33" s="96"/>
      <c r="AE33" s="92"/>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93"/>
      <c r="AY33" s="92"/>
      <c r="AZ33" s="92"/>
      <c r="BA33" s="92"/>
      <c r="BB33" s="94"/>
      <c r="BC33" s="20"/>
      <c r="BD33" s="20"/>
      <c r="BE33" s="20"/>
      <c r="BF33" s="20"/>
      <c r="BG33" s="20"/>
      <c r="BH33" s="20"/>
      <c r="BI33" s="20"/>
    </row>
    <row r="34" spans="1:61" ht="49.9" hidden="1" customHeight="1" thickBot="1" x14ac:dyDescent="0.3">
      <c r="A34" s="92"/>
      <c r="B34" s="137"/>
      <c r="C34" s="94" t="s">
        <v>62</v>
      </c>
      <c r="D34" s="94"/>
      <c r="E34" s="94"/>
      <c r="F34" s="94"/>
      <c r="G34" s="94"/>
      <c r="H34" s="92"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0">+IF(H34="MUY BAJA","20%",IF(H34="BAJA","40%",IF(H34="MEDIA","60%",IF(H34="ALTA","80%",IF(H34="MUY ALTA","100%","ERROR")))))</f>
        <v>ERROR</v>
      </c>
      <c r="J34" s="95"/>
      <c r="K34" s="95"/>
      <c r="L34" s="95"/>
      <c r="M34" s="95"/>
      <c r="N34" s="95"/>
      <c r="O34" s="95"/>
      <c r="P34" s="95"/>
      <c r="Q34" s="95"/>
      <c r="R34" s="95"/>
      <c r="S34" s="95"/>
      <c r="T34" s="95"/>
      <c r="U34" s="95"/>
      <c r="V34" s="95"/>
      <c r="W34" s="95"/>
      <c r="X34" s="95"/>
      <c r="Y34" s="95"/>
      <c r="Z34" s="95"/>
      <c r="AA34" s="95"/>
      <c r="AB34" s="95"/>
      <c r="AC34" s="94">
        <f t="shared" ref="AC34" si="61">COUNTIF(J34:AB36,"SI")</f>
        <v>0</v>
      </c>
      <c r="AD34" s="96" t="str">
        <f t="shared" si="13"/>
        <v/>
      </c>
      <c r="AE34" s="92"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93">
        <f t="shared" ref="AX34" si="63">AVERAGE(AV34:AV36)</f>
        <v>0</v>
      </c>
      <c r="AY34" s="92" t="str">
        <f t="shared" ref="AY34" si="64">IF(AX34&gt;95,"FUERTE",IF(AND(AX34&lt;95.01,AX34&gt;85.02),"MODERADO",IF(AND(AX34&lt;85.01,AX34&gt;1),"DEBIL","0")))</f>
        <v>0</v>
      </c>
      <c r="AZ34" s="92"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96" t="str">
        <f t="shared" ref="BA34" si="66">AD34</f>
        <v/>
      </c>
      <c r="BB34" s="99"/>
      <c r="BC34" s="20"/>
      <c r="BD34" s="20"/>
      <c r="BE34" s="20"/>
      <c r="BF34" s="20"/>
      <c r="BG34" s="20"/>
      <c r="BH34" s="20"/>
      <c r="BI34" s="20"/>
    </row>
    <row r="35" spans="1:61" ht="49.9" hidden="1" customHeight="1" thickBot="1" x14ac:dyDescent="0.3">
      <c r="A35" s="92"/>
      <c r="B35" s="137"/>
      <c r="C35" s="94"/>
      <c r="D35" s="94"/>
      <c r="E35" s="94"/>
      <c r="F35" s="94"/>
      <c r="G35" s="94"/>
      <c r="H35" s="92"/>
      <c r="I35" s="94"/>
      <c r="J35" s="95"/>
      <c r="K35" s="95"/>
      <c r="L35" s="95"/>
      <c r="M35" s="95"/>
      <c r="N35" s="95"/>
      <c r="O35" s="95"/>
      <c r="P35" s="95"/>
      <c r="Q35" s="95"/>
      <c r="R35" s="95"/>
      <c r="S35" s="95"/>
      <c r="T35" s="95"/>
      <c r="U35" s="95"/>
      <c r="V35" s="95"/>
      <c r="W35" s="95"/>
      <c r="X35" s="95"/>
      <c r="Y35" s="95"/>
      <c r="Z35" s="95"/>
      <c r="AA35" s="95"/>
      <c r="AB35" s="95"/>
      <c r="AC35" s="94"/>
      <c r="AD35" s="96"/>
      <c r="AE35" s="92"/>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93"/>
      <c r="AY35" s="92"/>
      <c r="AZ35" s="92"/>
      <c r="BA35" s="92"/>
      <c r="BB35" s="94"/>
      <c r="BC35" s="20"/>
      <c r="BD35" s="20"/>
      <c r="BE35" s="20"/>
      <c r="BF35" s="20"/>
      <c r="BG35" s="20"/>
      <c r="BH35" s="20"/>
      <c r="BI35" s="20"/>
    </row>
    <row r="36" spans="1:61" ht="49.9" hidden="1" customHeight="1" thickBot="1" x14ac:dyDescent="0.3">
      <c r="A36" s="92"/>
      <c r="B36" s="137"/>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93"/>
      <c r="AY36" s="92"/>
      <c r="AZ36" s="92"/>
      <c r="BA36" s="92"/>
      <c r="BB36" s="94"/>
      <c r="BC36" s="20"/>
      <c r="BD36" s="20"/>
      <c r="BE36" s="20"/>
      <c r="BF36" s="20"/>
      <c r="BG36" s="20"/>
      <c r="BH36" s="20"/>
      <c r="BI36" s="20"/>
    </row>
    <row r="37" spans="1:61" ht="49.9" hidden="1" customHeight="1" thickBot="1" x14ac:dyDescent="0.3">
      <c r="A37" s="92"/>
      <c r="B37" s="137"/>
      <c r="C37" s="94" t="s">
        <v>63</v>
      </c>
      <c r="D37" s="94"/>
      <c r="E37" s="94"/>
      <c r="F37" s="94"/>
      <c r="G37" s="94"/>
      <c r="H37" s="92"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68">+IF(H37="MUY BAJA","20%",IF(H37="BAJA","40%",IF(H37="MEDIA","60%",IF(H37="ALTA","80%",IF(H37="MUY ALTA","100%","ERROR")))))</f>
        <v>ERROR</v>
      </c>
      <c r="J37" s="95"/>
      <c r="K37" s="95"/>
      <c r="L37" s="95"/>
      <c r="M37" s="95"/>
      <c r="N37" s="95"/>
      <c r="O37" s="95"/>
      <c r="P37" s="95"/>
      <c r="Q37" s="95"/>
      <c r="R37" s="95"/>
      <c r="S37" s="95"/>
      <c r="T37" s="95"/>
      <c r="U37" s="95"/>
      <c r="V37" s="95"/>
      <c r="W37" s="95"/>
      <c r="X37" s="95"/>
      <c r="Y37" s="95"/>
      <c r="Z37" s="95"/>
      <c r="AA37" s="95"/>
      <c r="AB37" s="95"/>
      <c r="AC37" s="94">
        <f t="shared" ref="AC37" si="69">COUNTIF(J37:AB39,"SI")</f>
        <v>0</v>
      </c>
      <c r="AD37" s="96" t="str">
        <f t="shared" si="13"/>
        <v/>
      </c>
      <c r="AE37" s="92"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93">
        <f t="shared" ref="AX37" si="71">AVERAGE(AV37:AV39)</f>
        <v>0</v>
      </c>
      <c r="AY37" s="92" t="str">
        <f t="shared" ref="AY37" si="72">IF(AX37&gt;95,"FUERTE",IF(AND(AX37&lt;95.01,AX37&gt;85.02),"MODERADO",IF(AND(AX37&lt;85.01,AX37&gt;1),"DEBIL","0")))</f>
        <v>0</v>
      </c>
      <c r="AZ37" s="92"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96" t="str">
        <f t="shared" ref="BA37" si="74">AD37</f>
        <v/>
      </c>
      <c r="BB37" s="99"/>
      <c r="BC37" s="20"/>
      <c r="BD37" s="20"/>
      <c r="BE37" s="20"/>
      <c r="BF37" s="20"/>
      <c r="BG37" s="20"/>
      <c r="BH37" s="20"/>
      <c r="BI37" s="20"/>
    </row>
    <row r="38" spans="1:61" ht="49.9" hidden="1" customHeight="1" thickBot="1" x14ac:dyDescent="0.3">
      <c r="A38" s="92"/>
      <c r="B38" s="137"/>
      <c r="C38" s="94"/>
      <c r="D38" s="94"/>
      <c r="E38" s="94"/>
      <c r="F38" s="94"/>
      <c r="G38" s="94"/>
      <c r="H38" s="92"/>
      <c r="I38" s="94"/>
      <c r="J38" s="95"/>
      <c r="K38" s="95"/>
      <c r="L38" s="95"/>
      <c r="M38" s="95"/>
      <c r="N38" s="95"/>
      <c r="O38" s="95"/>
      <c r="P38" s="95"/>
      <c r="Q38" s="95"/>
      <c r="R38" s="95"/>
      <c r="S38" s="95"/>
      <c r="T38" s="95"/>
      <c r="U38" s="95"/>
      <c r="V38" s="95"/>
      <c r="W38" s="95"/>
      <c r="X38" s="95"/>
      <c r="Y38" s="95"/>
      <c r="Z38" s="95"/>
      <c r="AA38" s="95"/>
      <c r="AB38" s="95"/>
      <c r="AC38" s="94"/>
      <c r="AD38" s="96"/>
      <c r="AE38" s="92"/>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93"/>
      <c r="AY38" s="92"/>
      <c r="AZ38" s="92"/>
      <c r="BA38" s="92"/>
      <c r="BB38" s="94"/>
      <c r="BC38" s="20"/>
      <c r="BD38" s="20"/>
      <c r="BE38" s="20"/>
      <c r="BF38" s="20"/>
      <c r="BG38" s="20"/>
      <c r="BH38" s="20"/>
      <c r="BI38" s="20"/>
    </row>
    <row r="39" spans="1:61" ht="49.9" hidden="1" customHeight="1" thickBot="1" x14ac:dyDescent="0.3">
      <c r="A39" s="92"/>
      <c r="B39" s="137"/>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93"/>
      <c r="AY39" s="92"/>
      <c r="AZ39" s="92"/>
      <c r="BA39" s="92"/>
      <c r="BB39" s="94"/>
      <c r="BC39" s="20"/>
      <c r="BD39" s="20"/>
      <c r="BE39" s="20"/>
      <c r="BF39" s="20"/>
      <c r="BG39" s="20"/>
      <c r="BH39" s="20"/>
      <c r="BI39" s="20"/>
    </row>
    <row r="40" spans="1:61" ht="49.9" hidden="1" customHeight="1" thickBot="1" x14ac:dyDescent="0.3">
      <c r="A40" s="92"/>
      <c r="B40" s="137"/>
      <c r="C40" s="94" t="s">
        <v>64</v>
      </c>
      <c r="D40" s="94"/>
      <c r="E40" s="94"/>
      <c r="F40" s="94"/>
      <c r="G40" s="94"/>
      <c r="H40" s="92"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76">+IF(H40="MUY BAJA","20%",IF(H40="BAJA","40%",IF(H40="MEDIA","60%",IF(H40="ALTA","80%",IF(H40="MUY ALTA","100%","ERROR")))))</f>
        <v>ERROR</v>
      </c>
      <c r="J40" s="95"/>
      <c r="K40" s="95"/>
      <c r="L40" s="95"/>
      <c r="M40" s="95"/>
      <c r="N40" s="95"/>
      <c r="O40" s="95"/>
      <c r="P40" s="95"/>
      <c r="Q40" s="95"/>
      <c r="R40" s="95"/>
      <c r="S40" s="95"/>
      <c r="T40" s="95"/>
      <c r="U40" s="95"/>
      <c r="V40" s="95"/>
      <c r="W40" s="95"/>
      <c r="X40" s="95"/>
      <c r="Y40" s="95"/>
      <c r="Z40" s="95"/>
      <c r="AA40" s="95"/>
      <c r="AB40" s="95"/>
      <c r="AC40" s="94">
        <f t="shared" ref="AC40" si="77">COUNTIF(J40:AB42,"SI")</f>
        <v>0</v>
      </c>
      <c r="AD40" s="96" t="str">
        <f t="shared" si="13"/>
        <v/>
      </c>
      <c r="AE40" s="92"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93">
        <f t="shared" ref="AX40" si="79">AVERAGE(AV40:AV42)</f>
        <v>0</v>
      </c>
      <c r="AY40" s="92" t="str">
        <f t="shared" ref="AY40" si="80">IF(AX40&gt;95,"FUERTE",IF(AND(AX40&lt;95.01,AX40&gt;85.02),"MODERADO",IF(AND(AX40&lt;85.01,AX40&gt;1),"DEBIL","0")))</f>
        <v>0</v>
      </c>
      <c r="AZ40" s="92"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96" t="str">
        <f t="shared" ref="BA40" si="82">AD40</f>
        <v/>
      </c>
      <c r="BB40" s="99"/>
      <c r="BC40" s="20"/>
      <c r="BD40" s="20"/>
      <c r="BE40" s="20"/>
      <c r="BF40" s="20"/>
      <c r="BG40" s="20"/>
      <c r="BH40" s="20"/>
      <c r="BI40" s="20"/>
    </row>
    <row r="41" spans="1:61" ht="49.9" hidden="1" customHeight="1" thickBot="1" x14ac:dyDescent="0.3">
      <c r="A41" s="92"/>
      <c r="B41" s="137"/>
      <c r="C41" s="94"/>
      <c r="D41" s="94"/>
      <c r="E41" s="94"/>
      <c r="F41" s="94"/>
      <c r="G41" s="94"/>
      <c r="H41" s="92"/>
      <c r="I41" s="94"/>
      <c r="J41" s="95"/>
      <c r="K41" s="95"/>
      <c r="L41" s="95"/>
      <c r="M41" s="95"/>
      <c r="N41" s="95"/>
      <c r="O41" s="95"/>
      <c r="P41" s="95"/>
      <c r="Q41" s="95"/>
      <c r="R41" s="95"/>
      <c r="S41" s="95"/>
      <c r="T41" s="95"/>
      <c r="U41" s="95"/>
      <c r="V41" s="95"/>
      <c r="W41" s="95"/>
      <c r="X41" s="95"/>
      <c r="Y41" s="95"/>
      <c r="Z41" s="95"/>
      <c r="AA41" s="95"/>
      <c r="AB41" s="95"/>
      <c r="AC41" s="94"/>
      <c r="AD41" s="96"/>
      <c r="AE41" s="92"/>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93"/>
      <c r="AY41" s="92"/>
      <c r="AZ41" s="92"/>
      <c r="BA41" s="92"/>
      <c r="BB41" s="94"/>
      <c r="BC41" s="20"/>
      <c r="BD41" s="20"/>
      <c r="BE41" s="20"/>
      <c r="BF41" s="20"/>
      <c r="BG41" s="20"/>
      <c r="BH41" s="20"/>
      <c r="BI41" s="20"/>
    </row>
    <row r="42" spans="1:61" ht="49.9" hidden="1" customHeight="1" thickBot="1" x14ac:dyDescent="0.3">
      <c r="A42" s="92"/>
      <c r="B42" s="137"/>
      <c r="C42" s="94"/>
      <c r="D42" s="94"/>
      <c r="E42" s="94"/>
      <c r="F42" s="94"/>
      <c r="G42" s="94"/>
      <c r="H42" s="92"/>
      <c r="I42" s="94"/>
      <c r="J42" s="95"/>
      <c r="K42" s="95"/>
      <c r="L42" s="95"/>
      <c r="M42" s="95"/>
      <c r="N42" s="95"/>
      <c r="O42" s="95"/>
      <c r="P42" s="95"/>
      <c r="Q42" s="95"/>
      <c r="R42" s="95"/>
      <c r="S42" s="95"/>
      <c r="T42" s="95"/>
      <c r="U42" s="95"/>
      <c r="V42" s="95"/>
      <c r="W42" s="95"/>
      <c r="X42" s="95"/>
      <c r="Y42" s="95"/>
      <c r="Z42" s="95"/>
      <c r="AA42" s="95"/>
      <c r="AB42" s="95"/>
      <c r="AC42" s="94"/>
      <c r="AD42" s="96"/>
      <c r="AE42" s="92"/>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93"/>
      <c r="AY42" s="92"/>
      <c r="AZ42" s="92"/>
      <c r="BA42" s="92"/>
      <c r="BB42" s="94"/>
      <c r="BC42" s="20"/>
      <c r="BD42" s="20"/>
      <c r="BE42" s="20"/>
      <c r="BF42" s="20"/>
      <c r="BG42" s="20"/>
      <c r="BH42" s="20"/>
      <c r="BI42" s="20"/>
    </row>
  </sheetData>
  <sheetProtection formatCells="0" formatRows="0"/>
  <dataConsolidate/>
  <mergeCells count="368">
    <mergeCell ref="AY40:AY42"/>
    <mergeCell ref="AZ40:AZ42"/>
    <mergeCell ref="BA40:BA42"/>
    <mergeCell ref="BB40:BB42"/>
    <mergeCell ref="A13:A42"/>
    <mergeCell ref="B13:B42"/>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AA40:AA42"/>
    <mergeCell ref="AB40:AB42"/>
    <mergeCell ref="AC40:AC42"/>
    <mergeCell ref="AD40:AD42"/>
    <mergeCell ref="AE40:AE42"/>
    <mergeCell ref="AX40:AX42"/>
    <mergeCell ref="Y13:Y15"/>
    <mergeCell ref="Z13:Z15"/>
    <mergeCell ref="AA13:AA15"/>
    <mergeCell ref="AB13:AB15"/>
    <mergeCell ref="U40:U42"/>
    <mergeCell ref="V40:V42"/>
    <mergeCell ref="W40:W42"/>
    <mergeCell ref="X40:X42"/>
    <mergeCell ref="Y40:Y42"/>
    <mergeCell ref="Z40:Z42"/>
    <mergeCell ref="AE13:AE15"/>
    <mergeCell ref="AX13:AX15"/>
    <mergeCell ref="AY37:AY39"/>
    <mergeCell ref="AZ37:AZ39"/>
    <mergeCell ref="BA37:BA39"/>
    <mergeCell ref="T37:T39"/>
    <mergeCell ref="I37:I39"/>
    <mergeCell ref="J37:J39"/>
    <mergeCell ref="K37:K39"/>
    <mergeCell ref="L37:L39"/>
    <mergeCell ref="M37:M39"/>
    <mergeCell ref="N37:N39"/>
    <mergeCell ref="AX37:AX39"/>
    <mergeCell ref="U37:U39"/>
    <mergeCell ref="V37:V39"/>
    <mergeCell ref="W37:W39"/>
    <mergeCell ref="X37:X39"/>
    <mergeCell ref="Y37:Y39"/>
    <mergeCell ref="Z37:Z39"/>
    <mergeCell ref="O37:O39"/>
    <mergeCell ref="P37:P39"/>
    <mergeCell ref="Q37:Q39"/>
    <mergeCell ref="R37:R39"/>
    <mergeCell ref="S37:S39"/>
    <mergeCell ref="C40:C42"/>
    <mergeCell ref="D40:D42"/>
    <mergeCell ref="E40:E42"/>
    <mergeCell ref="F40:F42"/>
    <mergeCell ref="G40:G42"/>
    <mergeCell ref="H40:H42"/>
    <mergeCell ref="AA37:AA39"/>
    <mergeCell ref="AB37:AB39"/>
    <mergeCell ref="AC37:AC39"/>
    <mergeCell ref="I40:I42"/>
    <mergeCell ref="J40:J42"/>
    <mergeCell ref="K40:K42"/>
    <mergeCell ref="L40:L42"/>
    <mergeCell ref="M40:M42"/>
    <mergeCell ref="N40:N42"/>
    <mergeCell ref="O40:O42"/>
    <mergeCell ref="P40:P42"/>
    <mergeCell ref="Q40:Q42"/>
    <mergeCell ref="R40:R42"/>
    <mergeCell ref="S40:S42"/>
    <mergeCell ref="T40:T42"/>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BB37:BB39"/>
    <mergeCell ref="AD37:AD39"/>
    <mergeCell ref="AE37:AE39"/>
    <mergeCell ref="I34:I36"/>
    <mergeCell ref="J34:J36"/>
    <mergeCell ref="K34:K36"/>
    <mergeCell ref="L34:L36"/>
    <mergeCell ref="M34:M36"/>
    <mergeCell ref="N34:N36"/>
    <mergeCell ref="AY31:AY33"/>
    <mergeCell ref="AZ31:AZ33"/>
    <mergeCell ref="BA31:BA33"/>
    <mergeCell ref="T31:T33"/>
    <mergeCell ref="I31:I33"/>
    <mergeCell ref="J31:J33"/>
    <mergeCell ref="K31:K33"/>
    <mergeCell ref="L31:L33"/>
    <mergeCell ref="M31:M33"/>
    <mergeCell ref="N31:N33"/>
    <mergeCell ref="AY34:AY36"/>
    <mergeCell ref="AZ34:AZ36"/>
    <mergeCell ref="BA34:BA36"/>
    <mergeCell ref="Q34:Q36"/>
    <mergeCell ref="R34:R36"/>
    <mergeCell ref="S34:S36"/>
    <mergeCell ref="T34:T36"/>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AY25:AY27"/>
    <mergeCell ref="AZ25:AZ27"/>
    <mergeCell ref="BA25:BA27"/>
    <mergeCell ref="T25:T27"/>
    <mergeCell ref="I25:I27"/>
    <mergeCell ref="J25:J27"/>
    <mergeCell ref="K25:K27"/>
    <mergeCell ref="L25:L27"/>
    <mergeCell ref="M25:M27"/>
    <mergeCell ref="N25:N27"/>
    <mergeCell ref="AX25:AX27"/>
    <mergeCell ref="U25:U27"/>
    <mergeCell ref="V25:V27"/>
    <mergeCell ref="W25:W27"/>
    <mergeCell ref="X25:X27"/>
    <mergeCell ref="Y25:Y27"/>
    <mergeCell ref="Z25:Z27"/>
    <mergeCell ref="O25:O27"/>
    <mergeCell ref="P25:P27"/>
    <mergeCell ref="Q25:Q27"/>
    <mergeCell ref="R25:R27"/>
    <mergeCell ref="S25:S27"/>
    <mergeCell ref="C28:C30"/>
    <mergeCell ref="D28:D30"/>
    <mergeCell ref="E28:E30"/>
    <mergeCell ref="F28:F30"/>
    <mergeCell ref="G28:G30"/>
    <mergeCell ref="H28:H30"/>
    <mergeCell ref="AA25:AA27"/>
    <mergeCell ref="AB25:AB27"/>
    <mergeCell ref="AC25:AC27"/>
    <mergeCell ref="I28:I30"/>
    <mergeCell ref="J28:J30"/>
    <mergeCell ref="K28:K30"/>
    <mergeCell ref="L28:L30"/>
    <mergeCell ref="M28:M30"/>
    <mergeCell ref="N28:N30"/>
    <mergeCell ref="Q28:Q30"/>
    <mergeCell ref="R28:R30"/>
    <mergeCell ref="S28:S30"/>
    <mergeCell ref="T28:T30"/>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BB25:BB27"/>
    <mergeCell ref="AD25:AD27"/>
    <mergeCell ref="AE25:AE27"/>
    <mergeCell ref="I22:I24"/>
    <mergeCell ref="J22:J24"/>
    <mergeCell ref="K22:K24"/>
    <mergeCell ref="L22:L24"/>
    <mergeCell ref="M22:M24"/>
    <mergeCell ref="N22:N24"/>
    <mergeCell ref="AY19:AY21"/>
    <mergeCell ref="AZ19:AZ21"/>
    <mergeCell ref="BA19:BA21"/>
    <mergeCell ref="T19:T21"/>
    <mergeCell ref="I19:I21"/>
    <mergeCell ref="J19:J21"/>
    <mergeCell ref="K19:K21"/>
    <mergeCell ref="L19:L21"/>
    <mergeCell ref="M19:M21"/>
    <mergeCell ref="N19:N21"/>
    <mergeCell ref="AY22:AY24"/>
    <mergeCell ref="AZ22:AZ24"/>
    <mergeCell ref="BA22:BA24"/>
    <mergeCell ref="Q22:Q24"/>
    <mergeCell ref="R22:R24"/>
    <mergeCell ref="S22:S24"/>
    <mergeCell ref="T22:T24"/>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19:Q21"/>
    <mergeCell ref="R19:R21"/>
    <mergeCell ref="S19:S21"/>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T16:T18"/>
    <mergeCell ref="I16:I18"/>
    <mergeCell ref="J16:J18"/>
    <mergeCell ref="K16:K18"/>
    <mergeCell ref="L16:L18"/>
    <mergeCell ref="M16:M18"/>
    <mergeCell ref="N16:N18"/>
    <mergeCell ref="C16:C18"/>
    <mergeCell ref="D16:D18"/>
    <mergeCell ref="E16:E18"/>
    <mergeCell ref="F16:F18"/>
    <mergeCell ref="G16:G18"/>
    <mergeCell ref="H16:H18"/>
    <mergeCell ref="Q16:Q18"/>
    <mergeCell ref="R16:R18"/>
    <mergeCell ref="S16:S18"/>
    <mergeCell ref="C13:C15"/>
    <mergeCell ref="A5:B5"/>
    <mergeCell ref="C5:D5"/>
    <mergeCell ref="E5:BI6"/>
    <mergeCell ref="A6:B6"/>
    <mergeCell ref="C6:D6"/>
    <mergeCell ref="A11:A12"/>
    <mergeCell ref="B11:B12"/>
    <mergeCell ref="C11:C12"/>
    <mergeCell ref="D11:F11"/>
    <mergeCell ref="G11:AE11"/>
    <mergeCell ref="AY13:AY15"/>
    <mergeCell ref="AZ13:AZ15"/>
    <mergeCell ref="BA13:BA15"/>
    <mergeCell ref="BB13:BB15"/>
    <mergeCell ref="AC13:AC15"/>
    <mergeCell ref="AD13:AD15"/>
    <mergeCell ref="G13:G15"/>
    <mergeCell ref="H13:H15"/>
    <mergeCell ref="I13:I15"/>
    <mergeCell ref="J13:J15"/>
    <mergeCell ref="K13:K15"/>
    <mergeCell ref="L13:L15"/>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s>
  <conditionalFormatting sqref="G13:H13 G16:H16 G19:H19 G22:H22 G25:H25 G28:H28 G31:H31 G34:H34 G37:H37 G40:H40">
    <cfRule type="containsText" dxfId="159" priority="25" operator="containsText" text="RARA VEZ">
      <formula>NOT(ISERROR(SEARCH("RARA VEZ",G13)))</formula>
    </cfRule>
    <cfRule type="containsText" dxfId="158" priority="26" operator="containsText" text="IMPROBABLE">
      <formula>NOT(ISERROR(SEARCH("IMPROBABLE",G13)))</formula>
    </cfRule>
    <cfRule type="containsText" dxfId="157" priority="27" operator="containsText" text="POSIBLE">
      <formula>NOT(ISERROR(SEARCH("POSIBLE",G13)))</formula>
    </cfRule>
    <cfRule type="containsText" dxfId="156" priority="28" operator="containsText" text="PROBABLE">
      <formula>NOT(ISERROR(SEARCH("PROBABLE",G13)))</formula>
    </cfRule>
    <cfRule type="containsText" dxfId="155" priority="29" operator="containsText" text="CASI SEGURO">
      <formula>NOT(ISERROR(SEARCH("CASI SEGURO",G13)))</formula>
    </cfRule>
  </conditionalFormatting>
  <conditionalFormatting sqref="AE13 AE16 AE19 AE22 AE25 AE28 AE31 AE34 AE37 AE40">
    <cfRule type="containsText" dxfId="154" priority="21" operator="containsText" text="EXTREMO">
      <formula>NOT(ISERROR(SEARCH("EXTREMO",AE13)))</formula>
    </cfRule>
    <cfRule type="containsText" dxfId="153" priority="22" operator="containsText" text="ALTO">
      <formula>NOT(ISERROR(SEARCH("ALTO",AE13)))</formula>
    </cfRule>
    <cfRule type="containsText" dxfId="152" priority="23" operator="containsText" text="MODERADO">
      <formula>NOT(ISERROR(SEARCH("MODERADO",AE13)))</formula>
    </cfRule>
    <cfRule type="containsText" dxfId="151" priority="24" operator="containsText" text="BAJO">
      <formula>NOT(ISERROR(SEARCH("BAJO",AE13)))</formula>
    </cfRule>
  </conditionalFormatting>
  <conditionalFormatting sqref="BH13:BI42">
    <cfRule type="expression" dxfId="150" priority="20">
      <formula>#REF!="DILIGENCIE EL PLAN DE ACCIÓN"</formula>
    </cfRule>
  </conditionalFormatting>
  <conditionalFormatting sqref="BC16:BG18">
    <cfRule type="expression" dxfId="149" priority="19">
      <formula>#REF!="DILIGENCIE EL PLAN DE ACCIÓN"</formula>
    </cfRule>
  </conditionalFormatting>
  <conditionalFormatting sqref="BC19:BG21">
    <cfRule type="expression" dxfId="148" priority="18">
      <formula>#REF!="DILIGENCIE EL PLAN DE ACCIÓN"</formula>
    </cfRule>
  </conditionalFormatting>
  <conditionalFormatting sqref="BC22:BG24">
    <cfRule type="expression" dxfId="147" priority="17">
      <formula>#REF!="DILIGENCIE EL PLAN DE ACCIÓN"</formula>
    </cfRule>
  </conditionalFormatting>
  <conditionalFormatting sqref="BC25:BG27">
    <cfRule type="expression" dxfId="146" priority="16">
      <formula>#REF!="DILIGENCIE EL PLAN DE ACCIÓN"</formula>
    </cfRule>
  </conditionalFormatting>
  <conditionalFormatting sqref="BC28:BG30">
    <cfRule type="expression" dxfId="145" priority="15">
      <formula>#REF!="DILIGENCIE EL PLAN DE ACCIÓN"</formula>
    </cfRule>
  </conditionalFormatting>
  <conditionalFormatting sqref="BC31:BG33">
    <cfRule type="expression" dxfId="144" priority="14">
      <formula>#REF!="DILIGENCIE EL PLAN DE ACCIÓN"</formula>
    </cfRule>
  </conditionalFormatting>
  <conditionalFormatting sqref="BC34:BG36">
    <cfRule type="expression" dxfId="143" priority="13">
      <formula>#REF!="DILIGENCIE EL PLAN DE ACCIÓN"</formula>
    </cfRule>
  </conditionalFormatting>
  <conditionalFormatting sqref="BC37:BG39">
    <cfRule type="expression" dxfId="142" priority="12">
      <formula>#REF!="DILIGENCIE EL PLAN DE ACCIÓN"</formula>
    </cfRule>
  </conditionalFormatting>
  <conditionalFormatting sqref="BC40:BG42">
    <cfRule type="expression" dxfId="141" priority="11">
      <formula>#REF!="DILIGENCIE EL PLAN DE ACCIÓN"</formula>
    </cfRule>
  </conditionalFormatting>
  <conditionalFormatting sqref="AD13:AD42">
    <cfRule type="containsText" dxfId="140" priority="30" operator="containsText" text="CATASTRÓFICO">
      <formula>NOT(ISERROR(SEARCH("CATASTRÓFICO",AD13)))</formula>
    </cfRule>
    <cfRule type="containsText" dxfId="139" priority="31" operator="containsText" text="MAYOR">
      <formula>NOT(ISERROR(SEARCH("MAYOR",AD13)))</formula>
    </cfRule>
    <cfRule type="containsText" dxfId="138" priority="32" operator="containsText" text="MODERADO">
      <formula>NOT(ISERROR(SEARCH("MODERADO",AD13)))</formula>
    </cfRule>
  </conditionalFormatting>
  <conditionalFormatting sqref="AZ13:AZ42">
    <cfRule type="containsText" dxfId="137" priority="6" operator="containsText" text="CASI SEGURO">
      <formula>NOT(ISERROR(SEARCH("CASI SEGURO",AZ13)))</formula>
    </cfRule>
    <cfRule type="containsText" dxfId="136" priority="7" operator="containsText" text="PROBABLE">
      <formula>NOT(ISERROR(SEARCH("PROBABLE",AZ13)))</formula>
    </cfRule>
    <cfRule type="containsText" dxfId="135" priority="8" operator="containsText" text="POSIBLE">
      <formula>NOT(ISERROR(SEARCH("POSIBLE",AZ13)))</formula>
    </cfRule>
    <cfRule type="containsText" dxfId="134" priority="9" operator="containsText" text="IMPROBABLE">
      <formula>NOT(ISERROR(SEARCH("IMPROBABLE",AZ13)))</formula>
    </cfRule>
    <cfRule type="containsText" dxfId="133" priority="10" operator="containsText" text="RARA VEZ">
      <formula>NOT(ISERROR(SEARCH("RARA VEZ",AZ13)))</formula>
    </cfRule>
  </conditionalFormatting>
  <conditionalFormatting sqref="BA13:BA42">
    <cfRule type="containsText" dxfId="132" priority="3" operator="containsText" text="MODERADO">
      <formula>NOT(ISERROR(SEARCH("MODERADO",BA13)))</formula>
    </cfRule>
    <cfRule type="containsText" dxfId="131" priority="4" operator="containsText" text="MAYOR">
      <formula>NOT(ISERROR(SEARCH("MAYOR",BA13)))</formula>
    </cfRule>
    <cfRule type="containsText" dxfId="130" priority="5" operator="containsText" text="CATASTRÓFICO">
      <formula>NOT(ISERROR(SEARCH("CATASTRÓFICO",BA13)))</formula>
    </cfRule>
  </conditionalFormatting>
  <conditionalFormatting sqref="BC14:BF15 BC13:BE13">
    <cfRule type="expression" dxfId="129" priority="2">
      <formula>#REF!="DILIGENCIE EL PLAN DE ACCIÓN"</formula>
    </cfRule>
  </conditionalFormatting>
  <conditionalFormatting sqref="BF13">
    <cfRule type="expression" dxfId="128"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C00-000000000000}">
          <x14:formula1>
            <xm:f>'Formulas Corrupción'!$Q$7:$Q$10</xm:f>
          </x14:formula1>
          <xm:sqref>BB13:BB42</xm:sqref>
        </x14:dataValidation>
        <x14:dataValidation type="list" allowBlank="1" showInputMessage="1" showErrorMessage="1" xr:uid="{00000000-0002-0000-0C00-000001000000}">
          <x14:formula1>
            <xm:f>'Formulas Corrupción'!$M$7:$M$9</xm:f>
          </x14:formula1>
          <xm:sqref>AT13:AT42</xm:sqref>
        </x14:dataValidation>
        <x14:dataValidation type="list" allowBlank="1" showInputMessage="1" showErrorMessage="1" xr:uid="{00000000-0002-0000-0C00-000002000000}">
          <x14:formula1>
            <xm:f>'Formulas Corrupción'!$L$7:$L$8</xm:f>
          </x14:formula1>
          <xm:sqref>AR13:AR42</xm:sqref>
        </x14:dataValidation>
        <x14:dataValidation type="list" allowBlank="1" showInputMessage="1" showErrorMessage="1" xr:uid="{00000000-0002-0000-0C00-000003000000}">
          <x14:formula1>
            <xm:f>'Formulas Corrupción'!$K$7:$K$8</xm:f>
          </x14:formula1>
          <xm:sqref>AP13:AP42</xm:sqref>
        </x14:dataValidation>
        <x14:dataValidation type="list" allowBlank="1" showInputMessage="1" showErrorMessage="1" xr:uid="{00000000-0002-0000-0C00-000004000000}">
          <x14:formula1>
            <xm:f>'Formulas Corrupción'!$J$7:$J$9</xm:f>
          </x14:formula1>
          <xm:sqref>AN13:AN42</xm:sqref>
        </x14:dataValidation>
        <x14:dataValidation type="list" allowBlank="1" showInputMessage="1" showErrorMessage="1" xr:uid="{00000000-0002-0000-0C00-000005000000}">
          <x14:formula1>
            <xm:f>'Formulas Corrupción'!$I$7:$I$8</xm:f>
          </x14:formula1>
          <xm:sqref>AL13:AL42</xm:sqref>
        </x14:dataValidation>
        <x14:dataValidation type="list" allowBlank="1" showInputMessage="1" showErrorMessage="1" xr:uid="{00000000-0002-0000-0C00-000006000000}">
          <x14:formula1>
            <xm:f>'Formulas Corrupción'!$H$7:$H$8</xm:f>
          </x14:formula1>
          <xm:sqref>AJ13:AJ42</xm:sqref>
        </x14:dataValidation>
        <x14:dataValidation type="list" allowBlank="1" showInputMessage="1" showErrorMessage="1" xr:uid="{00000000-0002-0000-0C00-000007000000}">
          <x14:formula1>
            <xm:f>'Formulas Corrupción'!$G$7:$G$8</xm:f>
          </x14:formula1>
          <xm:sqref>AH13:AH42</xm:sqref>
        </x14:dataValidation>
        <x14:dataValidation type="list" allowBlank="1" showInputMessage="1" showErrorMessage="1" xr:uid="{00000000-0002-0000-0C00-000008000000}">
          <x14:formula1>
            <xm:f>'Formulas Corrupción'!$P$7:$P$8</xm:f>
          </x14:formula1>
          <xm:sqref>J13:AB42</xm:sqref>
        </x14:dataValidation>
        <x14:dataValidation type="list" allowBlank="1" showInputMessage="1" showErrorMessage="1" xr:uid="{00000000-0002-0000-0C00-000009000000}">
          <x14:formula1>
            <xm:f>'Formulas Corrupción'!$E$7:$E$11</xm:f>
          </x14:formula1>
          <xm:sqref>G13:G42</xm:sqref>
        </x14:dataValidation>
        <x14:dataValidation type="list" allowBlank="1" showInputMessage="1" showErrorMessage="1" xr:uid="{00000000-0002-0000-0C00-00000A000000}">
          <x14:formula1>
            <xm:f>'Formulas Corrupción'!$AC$7:$AC$9</xm:f>
          </x14:formula1>
          <xm:sqref>BH13:BH42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7"/>
  <dimension ref="A1:BT42"/>
  <sheetViews>
    <sheetView view="pageBreakPreview" topLeftCell="AY1" zoomScale="70" zoomScaleNormal="40" zoomScaleSheetLayoutView="70" workbookViewId="0">
      <selection activeCell="BI13" sqref="BI13"/>
    </sheetView>
  </sheetViews>
  <sheetFormatPr baseColWidth="10" defaultColWidth="11.42578125" defaultRowHeight="12" x14ac:dyDescent="0.25"/>
  <cols>
    <col min="1" max="1" width="20" style="15" bestFit="1" customWidth="1"/>
    <col min="2" max="2" width="32.28515625" style="15" customWidth="1"/>
    <col min="3" max="3" width="6.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14.710937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70" s="18" customFormat="1" ht="87" customHeight="1" thickBot="1" x14ac:dyDescent="0.3">
      <c r="A12" s="214"/>
      <c r="B12" s="214"/>
      <c r="C12" s="215"/>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08"/>
      <c r="AG12" s="20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row>
    <row r="13" spans="1:70" ht="49.9" customHeight="1" thickBot="1" x14ac:dyDescent="0.3">
      <c r="A13" s="94" t="s">
        <v>131</v>
      </c>
      <c r="B13" s="95" t="s">
        <v>453</v>
      </c>
      <c r="C13" s="202" t="s">
        <v>6</v>
      </c>
      <c r="D13" s="185" t="s">
        <v>454</v>
      </c>
      <c r="E13" s="185" t="s">
        <v>455</v>
      </c>
      <c r="F13" s="185" t="s">
        <v>456</v>
      </c>
      <c r="G13" s="185" t="s">
        <v>209</v>
      </c>
      <c r="H13" s="200" t="str">
        <f>+IF(G13="NO SE HA PRESENTADO EN LOS UNTIMOS 5 AÑOS","RARA VEZ",IF(G13="AL MENOS 1 VEZ EN LOS ULTIMOS 5 AÑOS","IMPROBABLE",IF(G13="AL MENOS 1 VEZ EN LOS ULTIMOS 2 AÑOS","POSIBLE",IF(G13="AL MENOS 1 VEZ EN EL ULTIMO AÑO","PROBABLE",IF(G13="MAS DE 1 VEZ AL AÑO","CASI SEGURO","ERROR")))))</f>
        <v>RARA VEZ</v>
      </c>
      <c r="I13" s="185" t="str">
        <f>+IF(H13="MUY BAJA","20%",IF(H13="BAJA","40%",IF(H13="MEDIA","60%",IF(H13="ALTA","80%",IF(H13="MUY ALTA","100%","ERROR")))))</f>
        <v>ERROR</v>
      </c>
      <c r="J13" s="187" t="s">
        <v>218</v>
      </c>
      <c r="K13" s="187" t="s">
        <v>218</v>
      </c>
      <c r="L13" s="187" t="s">
        <v>218</v>
      </c>
      <c r="M13" s="187" t="s">
        <v>218</v>
      </c>
      <c r="N13" s="187" t="s">
        <v>218</v>
      </c>
      <c r="O13" s="187" t="s">
        <v>218</v>
      </c>
      <c r="P13" s="187" t="s">
        <v>218</v>
      </c>
      <c r="Q13" s="187" t="s">
        <v>228</v>
      </c>
      <c r="R13" s="187" t="s">
        <v>218</v>
      </c>
      <c r="S13" s="187" t="s">
        <v>218</v>
      </c>
      <c r="T13" s="187" t="s">
        <v>218</v>
      </c>
      <c r="U13" s="187" t="s">
        <v>218</v>
      </c>
      <c r="V13" s="187" t="s">
        <v>218</v>
      </c>
      <c r="W13" s="187" t="s">
        <v>218</v>
      </c>
      <c r="X13" s="187" t="s">
        <v>218</v>
      </c>
      <c r="Y13" s="187" t="s">
        <v>218</v>
      </c>
      <c r="Z13" s="187" t="s">
        <v>218</v>
      </c>
      <c r="AA13" s="187" t="s">
        <v>218</v>
      </c>
      <c r="AB13" s="187" t="s">
        <v>228</v>
      </c>
      <c r="AC13" s="189">
        <f>COUNTIF(J13:AB15,"SI")</f>
        <v>17</v>
      </c>
      <c r="AD13" s="191" t="str">
        <f t="shared" ref="AD13" si="0">+IF(AND(AC13&gt;0,AC13&lt;6),"MODERADO",IF(AC13&gt;=12,"CATASTRÓFICO",IF(AND(AC13&gt;5,AC13&lt;12),"MAYOR","")))</f>
        <v>CATASTRÓFICO</v>
      </c>
      <c r="AE13" s="194"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82" t="s">
        <v>460</v>
      </c>
      <c r="AG13" s="83" t="s">
        <v>461</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83">
        <f>AVERAGE(AV13:AV15)</f>
        <v>100</v>
      </c>
      <c r="AY13" s="197" t="str">
        <f>IF(AX13&gt;95,"FUERTE",IF(AND(AX13&lt;95.01,AX13&gt;85.02),"MODERADO",IF(AND(AX13&lt;85.01,AX13&gt;1),"DEBIL","0")))</f>
        <v>FUERTE</v>
      </c>
      <c r="AZ13" s="197"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99" t="str">
        <f>AD13</f>
        <v>CATASTRÓFICO</v>
      </c>
      <c r="BB13" s="193" t="s">
        <v>229</v>
      </c>
      <c r="BC13" s="20" t="s">
        <v>464</v>
      </c>
      <c r="BD13" s="53" t="s">
        <v>461</v>
      </c>
      <c r="BE13" s="63">
        <v>45078</v>
      </c>
      <c r="BF13" s="89">
        <v>45047</v>
      </c>
      <c r="BG13" s="54" t="s">
        <v>523</v>
      </c>
      <c r="BH13" s="20" t="s">
        <v>88</v>
      </c>
      <c r="BI13" s="20"/>
    </row>
    <row r="14" spans="1:70" ht="49.9" customHeight="1" thickBot="1" x14ac:dyDescent="0.3">
      <c r="A14" s="94"/>
      <c r="B14" s="95"/>
      <c r="C14" s="203"/>
      <c r="D14" s="94"/>
      <c r="E14" s="94"/>
      <c r="F14" s="94"/>
      <c r="G14" s="94"/>
      <c r="H14" s="92"/>
      <c r="I14" s="94"/>
      <c r="J14" s="170"/>
      <c r="K14" s="170"/>
      <c r="L14" s="170"/>
      <c r="M14" s="170"/>
      <c r="N14" s="170"/>
      <c r="O14" s="170"/>
      <c r="P14" s="170"/>
      <c r="Q14" s="170"/>
      <c r="R14" s="170"/>
      <c r="S14" s="170"/>
      <c r="T14" s="170"/>
      <c r="U14" s="170"/>
      <c r="V14" s="170"/>
      <c r="W14" s="170"/>
      <c r="X14" s="170"/>
      <c r="Y14" s="170"/>
      <c r="Z14" s="170"/>
      <c r="AA14" s="170"/>
      <c r="AB14" s="170"/>
      <c r="AC14" s="173"/>
      <c r="AD14" s="96"/>
      <c r="AE14" s="195"/>
      <c r="AF14" s="21" t="s">
        <v>462</v>
      </c>
      <c r="AG14" s="83" t="s">
        <v>461</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76"/>
      <c r="AY14" s="164"/>
      <c r="AZ14" s="164"/>
      <c r="BA14" s="164"/>
      <c r="BB14" s="173"/>
      <c r="BC14" s="20" t="s">
        <v>465</v>
      </c>
      <c r="BD14" s="53" t="s">
        <v>461</v>
      </c>
      <c r="BE14" s="63">
        <v>45078</v>
      </c>
      <c r="BF14" s="89">
        <v>45047</v>
      </c>
      <c r="BG14" s="54" t="s">
        <v>523</v>
      </c>
      <c r="BH14" s="20" t="s">
        <v>88</v>
      </c>
      <c r="BI14" s="20"/>
      <c r="BR14" s="15" t="s">
        <v>7</v>
      </c>
    </row>
    <row r="15" spans="1:70" ht="49.9" hidden="1" customHeight="1" thickBot="1" x14ac:dyDescent="0.3">
      <c r="A15" s="94"/>
      <c r="B15" s="95"/>
      <c r="C15" s="107"/>
      <c r="D15" s="172"/>
      <c r="E15" s="172"/>
      <c r="F15" s="172"/>
      <c r="G15" s="172"/>
      <c r="H15" s="163"/>
      <c r="I15" s="172"/>
      <c r="J15" s="170"/>
      <c r="K15" s="170"/>
      <c r="L15" s="170"/>
      <c r="M15" s="170"/>
      <c r="N15" s="170"/>
      <c r="O15" s="170"/>
      <c r="P15" s="170"/>
      <c r="Q15" s="170"/>
      <c r="R15" s="170"/>
      <c r="S15" s="170"/>
      <c r="T15" s="170"/>
      <c r="U15" s="170"/>
      <c r="V15" s="170"/>
      <c r="W15" s="170"/>
      <c r="X15" s="170"/>
      <c r="Y15" s="170"/>
      <c r="Z15" s="170"/>
      <c r="AA15" s="170"/>
      <c r="AB15" s="170"/>
      <c r="AC15" s="173"/>
      <c r="AD15" s="156"/>
      <c r="AE15" s="196"/>
      <c r="AF15" s="52"/>
      <c r="AG15" s="81"/>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84"/>
      <c r="AY15" s="198"/>
      <c r="AZ15" s="198"/>
      <c r="BA15" s="198"/>
      <c r="BB15" s="190"/>
      <c r="BC15" s="20"/>
      <c r="BD15" s="53"/>
      <c r="BE15" s="53"/>
      <c r="BF15" s="22"/>
      <c r="BG15" s="54"/>
      <c r="BH15" s="20"/>
      <c r="BI15" s="20"/>
    </row>
    <row r="16" spans="1:70" ht="49.9" customHeight="1" thickBot="1" x14ac:dyDescent="0.3">
      <c r="A16" s="94"/>
      <c r="B16" s="95"/>
      <c r="C16" s="202" t="s">
        <v>56</v>
      </c>
      <c r="D16" s="185" t="s">
        <v>457</v>
      </c>
      <c r="E16" s="185" t="s">
        <v>458</v>
      </c>
      <c r="F16" s="185" t="s">
        <v>459</v>
      </c>
      <c r="G16" s="185" t="s">
        <v>209</v>
      </c>
      <c r="H16" s="200" t="str">
        <f t="shared" ref="H16" si="10">+IF(G16="NO SE HA PRESENTADO EN LOS UNTIMOS 5 AÑOS","RARA VEZ",IF(G16="AL MENOS 1 VEZ EN LOS ULTIMOS 5 AÑOS","IMPROBABLE",IF(G16="AL MENOS 1 VEZ EN LOS ULTIMOS 2 AÑOS","POSIBLE",IF(G16="AL MENOS 1 VEZ EN EL ULTIMO AÑO","PROBABLE",IF(G16="MAS DE 1 VEZ AL AÑO","CASI SEGURO","ERROR")))))</f>
        <v>RARA VEZ</v>
      </c>
      <c r="I16" s="185" t="str">
        <f t="shared" ref="I16" si="11">+IF(H16="MUY BAJA","20%",IF(H16="BAJA","40%",IF(H16="MEDIA","60%",IF(H16="ALTA","80%",IF(H16="MUY ALTA","100%","ERROR")))))</f>
        <v>ERROR</v>
      </c>
      <c r="J16" s="187" t="s">
        <v>218</v>
      </c>
      <c r="K16" s="187" t="s">
        <v>218</v>
      </c>
      <c r="L16" s="187" t="s">
        <v>218</v>
      </c>
      <c r="M16" s="187" t="s">
        <v>218</v>
      </c>
      <c r="N16" s="187" t="s">
        <v>218</v>
      </c>
      <c r="O16" s="187" t="s">
        <v>218</v>
      </c>
      <c r="P16" s="187" t="s">
        <v>218</v>
      </c>
      <c r="Q16" s="187" t="s">
        <v>228</v>
      </c>
      <c r="R16" s="187" t="s">
        <v>218</v>
      </c>
      <c r="S16" s="187" t="s">
        <v>218</v>
      </c>
      <c r="T16" s="187" t="s">
        <v>218</v>
      </c>
      <c r="U16" s="187" t="s">
        <v>218</v>
      </c>
      <c r="V16" s="187" t="s">
        <v>218</v>
      </c>
      <c r="W16" s="187" t="s">
        <v>218</v>
      </c>
      <c r="X16" s="187" t="s">
        <v>218</v>
      </c>
      <c r="Y16" s="187" t="s">
        <v>218</v>
      </c>
      <c r="Z16" s="187" t="s">
        <v>218</v>
      </c>
      <c r="AA16" s="187" t="s">
        <v>218</v>
      </c>
      <c r="AB16" s="187" t="s">
        <v>228</v>
      </c>
      <c r="AC16" s="189">
        <f t="shared" ref="AC16" si="12">COUNTIF(J16:AB18,"SI")</f>
        <v>17</v>
      </c>
      <c r="AD16" s="191" t="str">
        <f t="shared" ref="AD16:AD40" si="13">+IF(AND(AC16&gt;0,AC16&lt;6),"MODERADO",IF(AC16&gt;=12,"CATASTRÓFICO",IF(AND(AC16&gt;5,AC16&lt;12),"MAYOR","")))</f>
        <v>CATASTRÓFICO</v>
      </c>
      <c r="AE16" s="194"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82" t="s">
        <v>460</v>
      </c>
      <c r="AG16" s="83" t="s">
        <v>461</v>
      </c>
      <c r="AH16" s="27" t="s">
        <v>211</v>
      </c>
      <c r="AI16" s="27">
        <f t="shared" ref="AI16:AI17" si="15">IF(AH16="Asignado",15,0)</f>
        <v>15</v>
      </c>
      <c r="AJ16" s="27" t="s">
        <v>212</v>
      </c>
      <c r="AK16" s="27">
        <f t="shared" ref="AK16:AK17" si="16">IF(AJ16="Adecuado",15,0)</f>
        <v>15</v>
      </c>
      <c r="AL16" s="27" t="s">
        <v>213</v>
      </c>
      <c r="AM16" s="27">
        <f t="shared" ref="AM16:AM17" si="17">IF(AL16="Oportuna",15,0)</f>
        <v>15</v>
      </c>
      <c r="AN16" s="27" t="s">
        <v>214</v>
      </c>
      <c r="AO16" s="27">
        <f t="shared" ref="AO16:AO17" si="18">IF(AN16="Prevenir",15,0)</f>
        <v>15</v>
      </c>
      <c r="AP16" s="27" t="s">
        <v>215</v>
      </c>
      <c r="AQ16" s="27">
        <f t="shared" ref="AQ16:AQ17" si="19">IF(AP16="Confiable",15,0)</f>
        <v>15</v>
      </c>
      <c r="AR16" s="27" t="s">
        <v>216</v>
      </c>
      <c r="AS16" s="27">
        <f t="shared" ref="AS16:AS17" si="20">IF(AR16="Se investigan y resuelven oportunamente",15,0)</f>
        <v>15</v>
      </c>
      <c r="AT16" s="27" t="s">
        <v>217</v>
      </c>
      <c r="AU16" s="27">
        <f t="shared" si="7"/>
        <v>10</v>
      </c>
      <c r="AV16" s="27">
        <f t="shared" si="8"/>
        <v>100</v>
      </c>
      <c r="AW16" s="28" t="str">
        <f t="shared" si="9"/>
        <v>FUERTE</v>
      </c>
      <c r="AX16" s="183">
        <f t="shared" ref="AX16" si="21">AVERAGE(AV16:AV18)</f>
        <v>66.666666666666671</v>
      </c>
      <c r="AY16" s="197" t="str">
        <f t="shared" ref="AY16" si="22">IF(AX16&gt;95,"FUERTE",IF(AND(AX16&lt;95.01,AX16&gt;85.02),"MODERADO",IF(AND(AX16&lt;85.01,AX16&gt;1),"DEBIL","0")))</f>
        <v>DEBIL</v>
      </c>
      <c r="AZ16" s="197" t="str">
        <f t="shared" ref="AZ16" si="23">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RARA VEZ</v>
      </c>
      <c r="BA16" s="199" t="str">
        <f t="shared" ref="BA16" si="24">AD16</f>
        <v>CATASTRÓFICO</v>
      </c>
      <c r="BB16" s="193" t="s">
        <v>229</v>
      </c>
      <c r="BC16" s="20" t="s">
        <v>464</v>
      </c>
      <c r="BD16" s="53" t="s">
        <v>461</v>
      </c>
      <c r="BE16" s="63">
        <v>45078</v>
      </c>
      <c r="BF16" s="89">
        <v>45047</v>
      </c>
      <c r="BG16" s="54" t="s">
        <v>523</v>
      </c>
      <c r="BH16" s="20" t="s">
        <v>88</v>
      </c>
      <c r="BI16" s="20"/>
      <c r="BR16" s="15" t="s">
        <v>8</v>
      </c>
    </row>
    <row r="17" spans="1:72" ht="49.9" customHeight="1" thickBot="1" x14ac:dyDescent="0.3">
      <c r="A17" s="94"/>
      <c r="B17" s="95"/>
      <c r="C17" s="203"/>
      <c r="D17" s="94"/>
      <c r="E17" s="94"/>
      <c r="F17" s="94"/>
      <c r="G17" s="94"/>
      <c r="H17" s="92"/>
      <c r="I17" s="94"/>
      <c r="J17" s="170"/>
      <c r="K17" s="170"/>
      <c r="L17" s="170"/>
      <c r="M17" s="170"/>
      <c r="N17" s="170"/>
      <c r="O17" s="170"/>
      <c r="P17" s="170"/>
      <c r="Q17" s="170"/>
      <c r="R17" s="170"/>
      <c r="S17" s="170"/>
      <c r="T17" s="170"/>
      <c r="U17" s="170"/>
      <c r="V17" s="170"/>
      <c r="W17" s="170"/>
      <c r="X17" s="170"/>
      <c r="Y17" s="170"/>
      <c r="Z17" s="170"/>
      <c r="AA17" s="170"/>
      <c r="AB17" s="170"/>
      <c r="AC17" s="173"/>
      <c r="AD17" s="96"/>
      <c r="AE17" s="195"/>
      <c r="AF17" s="21" t="s">
        <v>463</v>
      </c>
      <c r="AG17" s="83" t="s">
        <v>461</v>
      </c>
      <c r="AH17" s="27" t="s">
        <v>211</v>
      </c>
      <c r="AI17" s="27">
        <f t="shared" si="15"/>
        <v>15</v>
      </c>
      <c r="AJ17" s="27" t="s">
        <v>212</v>
      </c>
      <c r="AK17" s="27">
        <f t="shared" si="16"/>
        <v>15</v>
      </c>
      <c r="AL17" s="27" t="s">
        <v>213</v>
      </c>
      <c r="AM17" s="27">
        <f t="shared" si="17"/>
        <v>15</v>
      </c>
      <c r="AN17" s="27" t="s">
        <v>214</v>
      </c>
      <c r="AO17" s="27">
        <f t="shared" si="18"/>
        <v>15</v>
      </c>
      <c r="AP17" s="27" t="s">
        <v>215</v>
      </c>
      <c r="AQ17" s="27">
        <f t="shared" si="19"/>
        <v>15</v>
      </c>
      <c r="AR17" s="27" t="s">
        <v>216</v>
      </c>
      <c r="AS17" s="27">
        <f t="shared" si="20"/>
        <v>15</v>
      </c>
      <c r="AT17" s="27" t="s">
        <v>217</v>
      </c>
      <c r="AU17" s="27">
        <f t="shared" si="7"/>
        <v>10</v>
      </c>
      <c r="AV17" s="27">
        <f t="shared" si="8"/>
        <v>100</v>
      </c>
      <c r="AW17" s="28" t="str">
        <f t="shared" si="9"/>
        <v>FUERTE</v>
      </c>
      <c r="AX17" s="176"/>
      <c r="AY17" s="164"/>
      <c r="AZ17" s="164"/>
      <c r="BA17" s="164"/>
      <c r="BB17" s="173"/>
      <c r="BC17" s="20" t="s">
        <v>465</v>
      </c>
      <c r="BD17" s="53" t="s">
        <v>461</v>
      </c>
      <c r="BE17" s="63">
        <v>45078</v>
      </c>
      <c r="BF17" s="89">
        <v>45047</v>
      </c>
      <c r="BG17" s="54" t="s">
        <v>523</v>
      </c>
      <c r="BH17" s="20" t="s">
        <v>88</v>
      </c>
      <c r="BI17" s="20"/>
    </row>
    <row r="18" spans="1:72" ht="49.9" hidden="1" customHeight="1" thickBot="1" x14ac:dyDescent="0.3">
      <c r="A18" s="94"/>
      <c r="B18" s="95"/>
      <c r="C18" s="107"/>
      <c r="D18" s="172"/>
      <c r="E18" s="172"/>
      <c r="F18" s="172"/>
      <c r="G18" s="172"/>
      <c r="H18" s="163"/>
      <c r="I18" s="172"/>
      <c r="J18" s="170"/>
      <c r="K18" s="170"/>
      <c r="L18" s="170"/>
      <c r="M18" s="170"/>
      <c r="N18" s="170"/>
      <c r="O18" s="170"/>
      <c r="P18" s="170"/>
      <c r="Q18" s="170"/>
      <c r="R18" s="170"/>
      <c r="S18" s="170"/>
      <c r="T18" s="170"/>
      <c r="U18" s="170"/>
      <c r="V18" s="170"/>
      <c r="W18" s="170"/>
      <c r="X18" s="170"/>
      <c r="Y18" s="170"/>
      <c r="Z18" s="170"/>
      <c r="AA18" s="170"/>
      <c r="AB18" s="170"/>
      <c r="AC18" s="173"/>
      <c r="AD18" s="156"/>
      <c r="AE18" s="196"/>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184"/>
      <c r="AY18" s="198"/>
      <c r="AZ18" s="198"/>
      <c r="BA18" s="198"/>
      <c r="BB18" s="190"/>
      <c r="BC18" s="20"/>
      <c r="BD18" s="20"/>
      <c r="BE18" s="20"/>
      <c r="BF18" s="20"/>
      <c r="BG18" s="20"/>
      <c r="BH18" s="20"/>
      <c r="BI18" s="20"/>
      <c r="BR18" s="15" t="s">
        <v>9</v>
      </c>
    </row>
    <row r="19" spans="1:72" ht="49.9" hidden="1" customHeight="1" thickBot="1" x14ac:dyDescent="0.25">
      <c r="A19" s="94"/>
      <c r="B19" s="95"/>
      <c r="C19" s="202" t="s">
        <v>57</v>
      </c>
      <c r="D19" s="185"/>
      <c r="E19" s="185"/>
      <c r="F19" s="185"/>
      <c r="G19" s="185"/>
      <c r="H19" s="200" t="str">
        <f t="shared" ref="H19" si="25">+IF(G19="NO SE HA PRESENTADO EN LOS UNTIMOS 5 AÑOS","RARA VEZ",IF(G19="AL MENOS 1 VEZ EN LOS ULTIMOS 5 AÑOS","IMPROBABLE",IF(G19="AL MENOS 1 VEZ EN LOS ULTIMOS 2 AÑOS","POSIBLE",IF(G19="AL MENOS 1 VEZ EN EL ULTIMO AÑO","PROBABLE",IF(G19="MAS DE 1 VEZ AL AÑO","CASI SEGURO","ERROR")))))</f>
        <v>ERROR</v>
      </c>
      <c r="I19" s="185" t="str">
        <f t="shared" ref="I19" si="26">+IF(H19="MUY BAJA","20%",IF(H19="BAJA","40%",IF(H19="MEDIA","60%",IF(H19="ALTA","80%",IF(H19="MUY ALTA","100%","ERROR")))))</f>
        <v>ERROR</v>
      </c>
      <c r="J19" s="187"/>
      <c r="K19" s="187"/>
      <c r="L19" s="187"/>
      <c r="M19" s="187"/>
      <c r="N19" s="187"/>
      <c r="O19" s="187"/>
      <c r="P19" s="187"/>
      <c r="Q19" s="187"/>
      <c r="R19" s="187"/>
      <c r="S19" s="187"/>
      <c r="T19" s="187"/>
      <c r="U19" s="187"/>
      <c r="V19" s="187"/>
      <c r="W19" s="187"/>
      <c r="X19" s="187"/>
      <c r="Y19" s="187"/>
      <c r="Z19" s="187"/>
      <c r="AA19" s="187"/>
      <c r="AB19" s="187"/>
      <c r="AC19" s="189">
        <f t="shared" ref="AC19" si="27">COUNTIF(J19:AB21,"SI")</f>
        <v>0</v>
      </c>
      <c r="AD19" s="191" t="str">
        <f t="shared" si="13"/>
        <v/>
      </c>
      <c r="AE19" s="194" t="str">
        <f t="shared" ref="AE19" si="28">+IF((H19="RARA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83">
        <f t="shared" ref="AX19" si="29">AVERAGE(AV19:AV21)</f>
        <v>0</v>
      </c>
      <c r="AY19" s="197" t="str">
        <f t="shared" ref="AY19" si="30">IF(AX19&gt;95,"FUERTE",IF(AND(AX19&lt;95.01,AX19&gt;85.02),"MODERADO",IF(AND(AX19&lt;85.01,AX19&gt;1),"DEBIL","0")))</f>
        <v>0</v>
      </c>
      <c r="AZ19" s="197" t="str">
        <f t="shared" ref="AZ19" si="31">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99" t="str">
        <f t="shared" ref="BA19" si="32">AD19</f>
        <v/>
      </c>
      <c r="BB19" s="193"/>
      <c r="BC19" s="20"/>
      <c r="BD19" s="20"/>
      <c r="BE19" s="20"/>
      <c r="BF19" s="20"/>
      <c r="BG19" s="20"/>
      <c r="BH19" s="20"/>
      <c r="BI19" s="20"/>
      <c r="BR19" s="15" t="s">
        <v>13</v>
      </c>
    </row>
    <row r="20" spans="1:72" ht="49.9" hidden="1" customHeight="1" thickBot="1" x14ac:dyDescent="0.3">
      <c r="A20" s="94"/>
      <c r="B20" s="95"/>
      <c r="C20" s="203"/>
      <c r="D20" s="94"/>
      <c r="E20" s="94"/>
      <c r="F20" s="94"/>
      <c r="G20" s="94"/>
      <c r="H20" s="92"/>
      <c r="I20" s="94"/>
      <c r="J20" s="170"/>
      <c r="K20" s="170"/>
      <c r="L20" s="170"/>
      <c r="M20" s="170"/>
      <c r="N20" s="170"/>
      <c r="O20" s="170"/>
      <c r="P20" s="170"/>
      <c r="Q20" s="170"/>
      <c r="R20" s="170"/>
      <c r="S20" s="170"/>
      <c r="T20" s="170"/>
      <c r="U20" s="170"/>
      <c r="V20" s="170"/>
      <c r="W20" s="170"/>
      <c r="X20" s="170"/>
      <c r="Y20" s="170"/>
      <c r="Z20" s="170"/>
      <c r="AA20" s="170"/>
      <c r="AB20" s="170"/>
      <c r="AC20" s="173"/>
      <c r="AD20" s="96"/>
      <c r="AE20" s="195"/>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76"/>
      <c r="AY20" s="164"/>
      <c r="AZ20" s="164"/>
      <c r="BA20" s="164"/>
      <c r="BB20" s="173"/>
      <c r="BC20" s="20"/>
      <c r="BD20" s="20"/>
      <c r="BE20" s="20"/>
      <c r="BF20" s="20"/>
      <c r="BG20" s="20"/>
      <c r="BH20" s="20"/>
      <c r="BI20" s="20"/>
      <c r="BR20" s="15" t="s">
        <v>14</v>
      </c>
    </row>
    <row r="21" spans="1:72" ht="49.9" hidden="1" customHeight="1" thickBot="1" x14ac:dyDescent="0.3">
      <c r="A21" s="94"/>
      <c r="B21" s="95"/>
      <c r="C21" s="107"/>
      <c r="D21" s="172"/>
      <c r="E21" s="172"/>
      <c r="F21" s="172"/>
      <c r="G21" s="172"/>
      <c r="H21" s="163"/>
      <c r="I21" s="172"/>
      <c r="J21" s="170"/>
      <c r="K21" s="170"/>
      <c r="L21" s="170"/>
      <c r="M21" s="170"/>
      <c r="N21" s="170"/>
      <c r="O21" s="170"/>
      <c r="P21" s="170"/>
      <c r="Q21" s="170"/>
      <c r="R21" s="170"/>
      <c r="S21" s="170"/>
      <c r="T21" s="170"/>
      <c r="U21" s="170"/>
      <c r="V21" s="170"/>
      <c r="W21" s="170"/>
      <c r="X21" s="170"/>
      <c r="Y21" s="170"/>
      <c r="Z21" s="170"/>
      <c r="AA21" s="170"/>
      <c r="AB21" s="170"/>
      <c r="AC21" s="173"/>
      <c r="AD21" s="156"/>
      <c r="AE21" s="196"/>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84"/>
      <c r="AY21" s="198"/>
      <c r="AZ21" s="198"/>
      <c r="BA21" s="198"/>
      <c r="BB21" s="190"/>
      <c r="BC21" s="20"/>
      <c r="BD21" s="20"/>
      <c r="BE21" s="20"/>
      <c r="BF21" s="20"/>
      <c r="BG21" s="20"/>
      <c r="BH21" s="20"/>
      <c r="BI21" s="20"/>
      <c r="BR21" s="15" t="s">
        <v>15</v>
      </c>
    </row>
    <row r="22" spans="1:72" ht="49.9" hidden="1" customHeight="1" thickBot="1" x14ac:dyDescent="0.3">
      <c r="A22" s="94"/>
      <c r="B22" s="95"/>
      <c r="C22" s="202" t="s">
        <v>58</v>
      </c>
      <c r="D22" s="185"/>
      <c r="E22" s="185"/>
      <c r="F22" s="185"/>
      <c r="G22" s="185"/>
      <c r="H22" s="200" t="str">
        <f t="shared" ref="H22" si="33">+IF(G22="NO SE HA PRESENTADO EN LOS UNTIMOS 5 AÑOS","RARA VEZ",IF(G22="AL MENOS 1 VEZ EN LOS ULTIMOS 5 AÑOS","IMPROBABLE",IF(G22="AL MENOS 1 VEZ EN LOS ULTIMOS 2 AÑOS","POSIBLE",IF(G22="AL MENOS 1 VEZ EN EL ULTIMO AÑO","PROBABLE",IF(G22="MAS DE 1 VEZ AL AÑO","CASI SEGURO","ERROR")))))</f>
        <v>ERROR</v>
      </c>
      <c r="I22" s="185" t="str">
        <f t="shared" ref="I22" si="34">+IF(H22="MUY BAJA","20%",IF(H22="BAJA","40%",IF(H22="MEDIA","60%",IF(H22="ALTA","80%",IF(H22="MUY ALTA","100%","ERROR")))))</f>
        <v>ERROR</v>
      </c>
      <c r="J22" s="187"/>
      <c r="K22" s="187"/>
      <c r="L22" s="187"/>
      <c r="M22" s="187"/>
      <c r="N22" s="187"/>
      <c r="O22" s="187"/>
      <c r="P22" s="187"/>
      <c r="Q22" s="187"/>
      <c r="R22" s="187"/>
      <c r="S22" s="187"/>
      <c r="T22" s="187"/>
      <c r="U22" s="187"/>
      <c r="V22" s="187"/>
      <c r="W22" s="187"/>
      <c r="X22" s="187"/>
      <c r="Y22" s="187"/>
      <c r="Z22" s="187"/>
      <c r="AA22" s="187"/>
      <c r="AB22" s="187"/>
      <c r="AC22" s="189">
        <f t="shared" ref="AC22" si="35">COUNTIF(J22:AB24,"SI")</f>
        <v>0</v>
      </c>
      <c r="AD22" s="191" t="str">
        <f t="shared" si="13"/>
        <v/>
      </c>
      <c r="AE22" s="194" t="str">
        <f t="shared" ref="AE22" si="36">+IF((H22="RARA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83">
        <f t="shared" ref="AX22" si="37">AVERAGE(AV22:AV24)</f>
        <v>0</v>
      </c>
      <c r="AY22" s="197" t="str">
        <f t="shared" ref="AY22" si="38">IF(AX22&gt;95,"FUERTE",IF(AND(AX22&lt;95.01,AX22&gt;85.02),"MODERADO",IF(AND(AX22&lt;85.01,AX22&gt;1),"DEBIL","0")))</f>
        <v>0</v>
      </c>
      <c r="AZ22" s="197" t="str">
        <f t="shared" ref="AZ22" si="39">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99" t="str">
        <f t="shared" ref="BA22" si="40">AD22</f>
        <v/>
      </c>
      <c r="BB22" s="193"/>
      <c r="BC22" s="20"/>
      <c r="BD22" s="20"/>
      <c r="BE22" s="20"/>
      <c r="BF22" s="20"/>
      <c r="BG22" s="20"/>
      <c r="BH22" s="20"/>
      <c r="BI22" s="20"/>
      <c r="BT22" s="15" t="s">
        <v>24</v>
      </c>
    </row>
    <row r="23" spans="1:72" ht="49.9" hidden="1" customHeight="1" thickBot="1" x14ac:dyDescent="0.3">
      <c r="A23" s="94"/>
      <c r="B23" s="95"/>
      <c r="C23" s="203"/>
      <c r="D23" s="94"/>
      <c r="E23" s="94"/>
      <c r="F23" s="94"/>
      <c r="G23" s="94"/>
      <c r="H23" s="92"/>
      <c r="I23" s="94"/>
      <c r="J23" s="170"/>
      <c r="K23" s="170"/>
      <c r="L23" s="170"/>
      <c r="M23" s="170"/>
      <c r="N23" s="170"/>
      <c r="O23" s="170"/>
      <c r="P23" s="170"/>
      <c r="Q23" s="170"/>
      <c r="R23" s="170"/>
      <c r="S23" s="170"/>
      <c r="T23" s="170"/>
      <c r="U23" s="170"/>
      <c r="V23" s="170"/>
      <c r="W23" s="170"/>
      <c r="X23" s="170"/>
      <c r="Y23" s="170"/>
      <c r="Z23" s="170"/>
      <c r="AA23" s="170"/>
      <c r="AB23" s="170"/>
      <c r="AC23" s="173"/>
      <c r="AD23" s="96"/>
      <c r="AE23" s="195"/>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76"/>
      <c r="AY23" s="164"/>
      <c r="AZ23" s="164"/>
      <c r="BA23" s="164"/>
      <c r="BB23" s="173"/>
      <c r="BC23" s="20"/>
      <c r="BD23" s="20"/>
      <c r="BE23" s="20"/>
      <c r="BF23" s="20"/>
      <c r="BG23" s="20"/>
      <c r="BH23" s="20"/>
      <c r="BI23" s="20"/>
      <c r="BT23" s="15" t="s">
        <v>25</v>
      </c>
    </row>
    <row r="24" spans="1:72" ht="49.9" hidden="1" customHeight="1" thickBot="1" x14ac:dyDescent="0.3">
      <c r="A24" s="94"/>
      <c r="B24" s="95"/>
      <c r="C24" s="107"/>
      <c r="D24" s="172"/>
      <c r="E24" s="172"/>
      <c r="F24" s="172"/>
      <c r="G24" s="172"/>
      <c r="H24" s="163"/>
      <c r="I24" s="172"/>
      <c r="J24" s="170"/>
      <c r="K24" s="170"/>
      <c r="L24" s="170"/>
      <c r="M24" s="170"/>
      <c r="N24" s="170"/>
      <c r="O24" s="170"/>
      <c r="P24" s="170"/>
      <c r="Q24" s="170"/>
      <c r="R24" s="170"/>
      <c r="S24" s="170"/>
      <c r="T24" s="170"/>
      <c r="U24" s="170"/>
      <c r="V24" s="170"/>
      <c r="W24" s="170"/>
      <c r="X24" s="170"/>
      <c r="Y24" s="170"/>
      <c r="Z24" s="170"/>
      <c r="AA24" s="170"/>
      <c r="AB24" s="170"/>
      <c r="AC24" s="173"/>
      <c r="AD24" s="156"/>
      <c r="AE24" s="196"/>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84"/>
      <c r="AY24" s="198"/>
      <c r="AZ24" s="198"/>
      <c r="BA24" s="198"/>
      <c r="BB24" s="190"/>
      <c r="BC24" s="20"/>
      <c r="BD24" s="20"/>
      <c r="BE24" s="20"/>
      <c r="BF24" s="20"/>
      <c r="BG24" s="20"/>
      <c r="BH24" s="20"/>
      <c r="BI24" s="20"/>
      <c r="BT24" s="15" t="s">
        <v>26</v>
      </c>
    </row>
    <row r="25" spans="1:72" ht="49.9" hidden="1" customHeight="1" thickBot="1" x14ac:dyDescent="0.3">
      <c r="A25" s="94"/>
      <c r="B25" s="95"/>
      <c r="C25" s="202" t="s">
        <v>59</v>
      </c>
      <c r="D25" s="185"/>
      <c r="E25" s="185"/>
      <c r="F25" s="185"/>
      <c r="G25" s="185"/>
      <c r="H25" s="200" t="str">
        <f t="shared" ref="H25" si="41">+IF(G25="NO SE HA PRESENTADO EN LOS UNTIMOS 5 AÑOS","RARA VEZ",IF(G25="AL MENOS 1 VEZ EN LOS ULTIMOS 5 AÑOS","IMPROBABLE",IF(G25="AL MENOS 1 VEZ EN LOS ULTIMOS 2 AÑOS","POSIBLE",IF(G25="AL MENOS 1 VEZ EN EL ULTIMO AÑO","PROBABLE",IF(G25="MAS DE 1 VEZ AL AÑO","CASI SEGURO","ERROR")))))</f>
        <v>ERROR</v>
      </c>
      <c r="I25" s="185" t="str">
        <f t="shared" ref="I25" si="42">+IF(H25="MUY BAJA","20%",IF(H25="BAJA","40%",IF(H25="MEDIA","60%",IF(H25="ALTA","80%",IF(H25="MUY ALTA","100%","ERROR")))))</f>
        <v>ERROR</v>
      </c>
      <c r="J25" s="187"/>
      <c r="K25" s="187"/>
      <c r="L25" s="187"/>
      <c r="M25" s="187"/>
      <c r="N25" s="187"/>
      <c r="O25" s="187"/>
      <c r="P25" s="187"/>
      <c r="Q25" s="187"/>
      <c r="R25" s="187"/>
      <c r="S25" s="187"/>
      <c r="T25" s="187"/>
      <c r="U25" s="187"/>
      <c r="V25" s="187"/>
      <c r="W25" s="187"/>
      <c r="X25" s="187"/>
      <c r="Y25" s="187"/>
      <c r="Z25" s="187"/>
      <c r="AA25" s="187"/>
      <c r="AB25" s="187"/>
      <c r="AC25" s="189">
        <f t="shared" ref="AC25" si="43">COUNTIF(J25:AB27,"SI")</f>
        <v>0</v>
      </c>
      <c r="AD25" s="191" t="str">
        <f t="shared" si="13"/>
        <v/>
      </c>
      <c r="AE25" s="194" t="str">
        <f t="shared" ref="AE25" si="44">+IF((H25="RARA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83">
        <f t="shared" ref="AX25" si="45">AVERAGE(AV25:AV27)</f>
        <v>0</v>
      </c>
      <c r="AY25" s="197" t="str">
        <f t="shared" ref="AY25" si="46">IF(AX25&gt;95,"FUERTE",IF(AND(AX25&lt;95.01,AX25&gt;85.02),"MODERADO",IF(AND(AX25&lt;85.01,AX25&gt;1),"DEBIL","0")))</f>
        <v>0</v>
      </c>
      <c r="AZ25" s="197" t="str">
        <f t="shared" ref="AZ25" si="47">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99" t="str">
        <f t="shared" ref="BA25" si="48">AD25</f>
        <v/>
      </c>
      <c r="BB25" s="193"/>
      <c r="BC25" s="20"/>
      <c r="BD25" s="20"/>
      <c r="BE25" s="20"/>
      <c r="BF25" s="20"/>
      <c r="BG25" s="20"/>
      <c r="BH25" s="20"/>
      <c r="BI25" s="20"/>
    </row>
    <row r="26" spans="1:72" ht="49.9" hidden="1" customHeight="1" thickBot="1" x14ac:dyDescent="0.3">
      <c r="A26" s="94"/>
      <c r="B26" s="95"/>
      <c r="C26" s="203"/>
      <c r="D26" s="94"/>
      <c r="E26" s="94"/>
      <c r="F26" s="94"/>
      <c r="G26" s="94"/>
      <c r="H26" s="92"/>
      <c r="I26" s="94"/>
      <c r="J26" s="170"/>
      <c r="K26" s="170"/>
      <c r="L26" s="170"/>
      <c r="M26" s="170"/>
      <c r="N26" s="170"/>
      <c r="O26" s="170"/>
      <c r="P26" s="170"/>
      <c r="Q26" s="170"/>
      <c r="R26" s="170"/>
      <c r="S26" s="170"/>
      <c r="T26" s="170"/>
      <c r="U26" s="170"/>
      <c r="V26" s="170"/>
      <c r="W26" s="170"/>
      <c r="X26" s="170"/>
      <c r="Y26" s="170"/>
      <c r="Z26" s="170"/>
      <c r="AA26" s="170"/>
      <c r="AB26" s="170"/>
      <c r="AC26" s="173"/>
      <c r="AD26" s="96"/>
      <c r="AE26" s="195"/>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76"/>
      <c r="AY26" s="164"/>
      <c r="AZ26" s="164"/>
      <c r="BA26" s="164"/>
      <c r="BB26" s="173"/>
      <c r="BC26" s="20"/>
      <c r="BD26" s="20"/>
      <c r="BE26" s="20"/>
      <c r="BF26" s="20"/>
      <c r="BG26" s="20"/>
      <c r="BH26" s="20"/>
      <c r="BI26" s="20"/>
    </row>
    <row r="27" spans="1:72" ht="49.9" hidden="1" customHeight="1" thickBot="1" x14ac:dyDescent="0.3">
      <c r="A27" s="94"/>
      <c r="B27" s="95"/>
      <c r="C27" s="107"/>
      <c r="D27" s="172"/>
      <c r="E27" s="172"/>
      <c r="F27" s="172"/>
      <c r="G27" s="172"/>
      <c r="H27" s="163"/>
      <c r="I27" s="172"/>
      <c r="J27" s="170"/>
      <c r="K27" s="170"/>
      <c r="L27" s="170"/>
      <c r="M27" s="170"/>
      <c r="N27" s="170"/>
      <c r="O27" s="170"/>
      <c r="P27" s="170"/>
      <c r="Q27" s="170"/>
      <c r="R27" s="170"/>
      <c r="S27" s="170"/>
      <c r="T27" s="170"/>
      <c r="U27" s="170"/>
      <c r="V27" s="170"/>
      <c r="W27" s="170"/>
      <c r="X27" s="170"/>
      <c r="Y27" s="170"/>
      <c r="Z27" s="170"/>
      <c r="AA27" s="170"/>
      <c r="AB27" s="170"/>
      <c r="AC27" s="173"/>
      <c r="AD27" s="156"/>
      <c r="AE27" s="196"/>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84"/>
      <c r="AY27" s="198"/>
      <c r="AZ27" s="198"/>
      <c r="BA27" s="198"/>
      <c r="BB27" s="190"/>
      <c r="BC27" s="20"/>
      <c r="BD27" s="20"/>
      <c r="BE27" s="20"/>
      <c r="BF27" s="20"/>
      <c r="BG27" s="20"/>
      <c r="BH27" s="20"/>
      <c r="BI27" s="20"/>
    </row>
    <row r="28" spans="1:72" ht="49.9" hidden="1" customHeight="1" thickBot="1" x14ac:dyDescent="0.3">
      <c r="A28" s="94"/>
      <c r="B28" s="95"/>
      <c r="C28" s="202" t="s">
        <v>60</v>
      </c>
      <c r="D28" s="185"/>
      <c r="E28" s="185"/>
      <c r="F28" s="185"/>
      <c r="G28" s="185"/>
      <c r="H28" s="200" t="str">
        <f t="shared" ref="H28" si="49">+IF(G28="NO SE HA PRESENTADO EN LOS UNTIMOS 5 AÑOS","RARA VEZ",IF(G28="AL MENOS 1 VEZ EN LOS ULTIMOS 5 AÑOS","IMPROBABLE",IF(G28="AL MENOS 1 VEZ EN LOS ULTIMOS 2 AÑOS","POSIBLE",IF(G28="AL MENOS 1 VEZ EN EL ULTIMO AÑO","PROBABLE",IF(G28="MAS DE 1 VEZ AL AÑO","CASI SEGURO","ERROR")))))</f>
        <v>ERROR</v>
      </c>
      <c r="I28" s="185" t="str">
        <f t="shared" ref="I28" si="50">+IF(H28="MUY BAJA","20%",IF(H28="BAJA","40%",IF(H28="MEDIA","60%",IF(H28="ALTA","80%",IF(H28="MUY ALTA","100%","ERROR")))))</f>
        <v>ERROR</v>
      </c>
      <c r="J28" s="187"/>
      <c r="K28" s="187"/>
      <c r="L28" s="187"/>
      <c r="M28" s="187"/>
      <c r="N28" s="187"/>
      <c r="O28" s="187"/>
      <c r="P28" s="187"/>
      <c r="Q28" s="187"/>
      <c r="R28" s="187"/>
      <c r="S28" s="187"/>
      <c r="T28" s="187"/>
      <c r="U28" s="187"/>
      <c r="V28" s="187"/>
      <c r="W28" s="187"/>
      <c r="X28" s="187"/>
      <c r="Y28" s="187"/>
      <c r="Z28" s="187"/>
      <c r="AA28" s="187"/>
      <c r="AB28" s="187"/>
      <c r="AC28" s="189">
        <f t="shared" ref="AC28" si="51">COUNTIF(J28:AB30,"SI")</f>
        <v>0</v>
      </c>
      <c r="AD28" s="191" t="str">
        <f t="shared" si="13"/>
        <v/>
      </c>
      <c r="AE28" s="194" t="str">
        <f t="shared" ref="AE28" si="52">+IF((H28="RARA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83">
        <f t="shared" ref="AX28" si="53">AVERAGE(AV28:AV30)</f>
        <v>0</v>
      </c>
      <c r="AY28" s="197" t="str">
        <f t="shared" ref="AY28" si="54">IF(AX28&gt;95,"FUERTE",IF(AND(AX28&lt;95.01,AX28&gt;85.02),"MODERADO",IF(AND(AX28&lt;85.01,AX28&gt;1),"DEBIL","0")))</f>
        <v>0</v>
      </c>
      <c r="AZ28" s="197" t="str">
        <f t="shared" ref="AZ28" si="55">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99" t="str">
        <f t="shared" ref="BA28" si="56">AD28</f>
        <v/>
      </c>
      <c r="BB28" s="193"/>
      <c r="BC28" s="20"/>
      <c r="BD28" s="20"/>
      <c r="BE28" s="20"/>
      <c r="BF28" s="20"/>
      <c r="BG28" s="20"/>
      <c r="BH28" s="20"/>
      <c r="BI28" s="20"/>
    </row>
    <row r="29" spans="1:72" ht="49.9" hidden="1" customHeight="1" thickBot="1" x14ac:dyDescent="0.3">
      <c r="A29" s="94"/>
      <c r="B29" s="95"/>
      <c r="C29" s="203"/>
      <c r="D29" s="94"/>
      <c r="E29" s="94"/>
      <c r="F29" s="94"/>
      <c r="G29" s="94"/>
      <c r="H29" s="92"/>
      <c r="I29" s="94"/>
      <c r="J29" s="170"/>
      <c r="K29" s="170"/>
      <c r="L29" s="170"/>
      <c r="M29" s="170"/>
      <c r="N29" s="170"/>
      <c r="O29" s="170"/>
      <c r="P29" s="170"/>
      <c r="Q29" s="170"/>
      <c r="R29" s="170"/>
      <c r="S29" s="170"/>
      <c r="T29" s="170"/>
      <c r="U29" s="170"/>
      <c r="V29" s="170"/>
      <c r="W29" s="170"/>
      <c r="X29" s="170"/>
      <c r="Y29" s="170"/>
      <c r="Z29" s="170"/>
      <c r="AA29" s="170"/>
      <c r="AB29" s="170"/>
      <c r="AC29" s="173"/>
      <c r="AD29" s="96"/>
      <c r="AE29" s="195"/>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76"/>
      <c r="AY29" s="164"/>
      <c r="AZ29" s="164"/>
      <c r="BA29" s="164"/>
      <c r="BB29" s="173"/>
      <c r="BC29" s="20"/>
      <c r="BD29" s="20"/>
      <c r="BE29" s="20"/>
      <c r="BF29" s="20"/>
      <c r="BG29" s="20"/>
      <c r="BH29" s="20"/>
      <c r="BI29" s="20"/>
    </row>
    <row r="30" spans="1:72" ht="49.9" hidden="1" customHeight="1" thickBot="1" x14ac:dyDescent="0.3">
      <c r="A30" s="94"/>
      <c r="B30" s="95"/>
      <c r="C30" s="107"/>
      <c r="D30" s="172"/>
      <c r="E30" s="172"/>
      <c r="F30" s="172"/>
      <c r="G30" s="172"/>
      <c r="H30" s="163"/>
      <c r="I30" s="172"/>
      <c r="J30" s="170"/>
      <c r="K30" s="170"/>
      <c r="L30" s="170"/>
      <c r="M30" s="170"/>
      <c r="N30" s="170"/>
      <c r="O30" s="170"/>
      <c r="P30" s="170"/>
      <c r="Q30" s="170"/>
      <c r="R30" s="170"/>
      <c r="S30" s="170"/>
      <c r="T30" s="170"/>
      <c r="U30" s="170"/>
      <c r="V30" s="170"/>
      <c r="W30" s="170"/>
      <c r="X30" s="170"/>
      <c r="Y30" s="170"/>
      <c r="Z30" s="170"/>
      <c r="AA30" s="170"/>
      <c r="AB30" s="170"/>
      <c r="AC30" s="173"/>
      <c r="AD30" s="156"/>
      <c r="AE30" s="196"/>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84"/>
      <c r="AY30" s="198"/>
      <c r="AZ30" s="198"/>
      <c r="BA30" s="198"/>
      <c r="BB30" s="190"/>
      <c r="BC30" s="20"/>
      <c r="BD30" s="20"/>
      <c r="BE30" s="20"/>
      <c r="BF30" s="20"/>
      <c r="BG30" s="20"/>
      <c r="BH30" s="20"/>
      <c r="BI30" s="20"/>
    </row>
    <row r="31" spans="1:72" ht="49.9" hidden="1" customHeight="1" thickBot="1" x14ac:dyDescent="0.3">
      <c r="A31" s="94"/>
      <c r="B31" s="95"/>
      <c r="C31" s="202" t="s">
        <v>61</v>
      </c>
      <c r="D31" s="185"/>
      <c r="E31" s="185"/>
      <c r="F31" s="185"/>
      <c r="G31" s="185"/>
      <c r="H31" s="200" t="str">
        <f t="shared" ref="H31" si="57">+IF(G31="NO SE HA PRESENTADO EN LOS UNTIMOS 5 AÑOS","RARA VEZ",IF(G31="AL MENOS 1 VEZ EN LOS ULTIMOS 5 AÑOS","IMPROBABLE",IF(G31="AL MENOS 1 VEZ EN LOS ULTIMOS 2 AÑOS","POSIBLE",IF(G31="AL MENOS 1 VEZ EN EL ULTIMO AÑO","PROBABLE",IF(G31="MAS DE 1 VEZ AL AÑO","CASI SEGURO","ERROR")))))</f>
        <v>ERROR</v>
      </c>
      <c r="I31" s="185" t="str">
        <f t="shared" ref="I31" si="58">+IF(H31="MUY BAJA","20%",IF(H31="BAJA","40%",IF(H31="MEDIA","60%",IF(H31="ALTA","80%",IF(H31="MUY ALTA","100%","ERROR")))))</f>
        <v>ERROR</v>
      </c>
      <c r="J31" s="187"/>
      <c r="K31" s="187"/>
      <c r="L31" s="187"/>
      <c r="M31" s="187"/>
      <c r="N31" s="187"/>
      <c r="O31" s="187"/>
      <c r="P31" s="187"/>
      <c r="Q31" s="187"/>
      <c r="R31" s="187"/>
      <c r="S31" s="187"/>
      <c r="T31" s="187"/>
      <c r="U31" s="187"/>
      <c r="V31" s="187"/>
      <c r="W31" s="187"/>
      <c r="X31" s="187"/>
      <c r="Y31" s="187"/>
      <c r="Z31" s="187"/>
      <c r="AA31" s="187"/>
      <c r="AB31" s="187"/>
      <c r="AC31" s="189">
        <f t="shared" ref="AC31" si="59">COUNTIF(J31:AB33,"SI")</f>
        <v>0</v>
      </c>
      <c r="AD31" s="191" t="str">
        <f t="shared" si="13"/>
        <v/>
      </c>
      <c r="AE31" s="194" t="str">
        <f t="shared" ref="AE31" si="60">+IF((H31="RARA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83">
        <f t="shared" ref="AX31" si="61">AVERAGE(AV31:AV33)</f>
        <v>0</v>
      </c>
      <c r="AY31" s="197" t="str">
        <f t="shared" ref="AY31" si="62">IF(AX31&gt;95,"FUERTE",IF(AND(AX31&lt;95.01,AX31&gt;85.02),"MODERADO",IF(AND(AX31&lt;85.01,AX31&gt;1),"DEBIL","0")))</f>
        <v>0</v>
      </c>
      <c r="AZ31" s="197" t="str">
        <f t="shared" ref="AZ31" si="63">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99" t="str">
        <f t="shared" ref="BA31" si="64">AD31</f>
        <v/>
      </c>
      <c r="BB31" s="193"/>
      <c r="BC31" s="20"/>
      <c r="BD31" s="20"/>
      <c r="BE31" s="20"/>
      <c r="BF31" s="20"/>
      <c r="BG31" s="20"/>
      <c r="BH31" s="20"/>
      <c r="BI31" s="20"/>
    </row>
    <row r="32" spans="1:72" ht="49.9" hidden="1" customHeight="1" thickBot="1" x14ac:dyDescent="0.3">
      <c r="A32" s="94"/>
      <c r="B32" s="95"/>
      <c r="C32" s="203"/>
      <c r="D32" s="94"/>
      <c r="E32" s="94"/>
      <c r="F32" s="94"/>
      <c r="G32" s="94"/>
      <c r="H32" s="92"/>
      <c r="I32" s="94"/>
      <c r="J32" s="170"/>
      <c r="K32" s="170"/>
      <c r="L32" s="170"/>
      <c r="M32" s="170"/>
      <c r="N32" s="170"/>
      <c r="O32" s="170"/>
      <c r="P32" s="170"/>
      <c r="Q32" s="170"/>
      <c r="R32" s="170"/>
      <c r="S32" s="170"/>
      <c r="T32" s="170"/>
      <c r="U32" s="170"/>
      <c r="V32" s="170"/>
      <c r="W32" s="170"/>
      <c r="X32" s="170"/>
      <c r="Y32" s="170"/>
      <c r="Z32" s="170"/>
      <c r="AA32" s="170"/>
      <c r="AB32" s="170"/>
      <c r="AC32" s="173"/>
      <c r="AD32" s="96"/>
      <c r="AE32" s="195"/>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76"/>
      <c r="AY32" s="164"/>
      <c r="AZ32" s="164"/>
      <c r="BA32" s="164"/>
      <c r="BB32" s="173"/>
      <c r="BC32" s="20"/>
      <c r="BD32" s="20"/>
      <c r="BE32" s="20"/>
      <c r="BF32" s="20"/>
      <c r="BG32" s="20"/>
      <c r="BH32" s="20"/>
      <c r="BI32" s="20"/>
    </row>
    <row r="33" spans="1:61" ht="49.9" hidden="1" customHeight="1" thickBot="1" x14ac:dyDescent="0.3">
      <c r="A33" s="94"/>
      <c r="B33" s="95"/>
      <c r="C33" s="107"/>
      <c r="D33" s="172"/>
      <c r="E33" s="172"/>
      <c r="F33" s="172"/>
      <c r="G33" s="172"/>
      <c r="H33" s="163"/>
      <c r="I33" s="172"/>
      <c r="J33" s="170"/>
      <c r="K33" s="170"/>
      <c r="L33" s="170"/>
      <c r="M33" s="170"/>
      <c r="N33" s="170"/>
      <c r="O33" s="170"/>
      <c r="P33" s="170"/>
      <c r="Q33" s="170"/>
      <c r="R33" s="170"/>
      <c r="S33" s="170"/>
      <c r="T33" s="170"/>
      <c r="U33" s="170"/>
      <c r="V33" s="170"/>
      <c r="W33" s="170"/>
      <c r="X33" s="170"/>
      <c r="Y33" s="170"/>
      <c r="Z33" s="170"/>
      <c r="AA33" s="170"/>
      <c r="AB33" s="170"/>
      <c r="AC33" s="173"/>
      <c r="AD33" s="156"/>
      <c r="AE33" s="196"/>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84"/>
      <c r="AY33" s="198"/>
      <c r="AZ33" s="198"/>
      <c r="BA33" s="198"/>
      <c r="BB33" s="190"/>
      <c r="BC33" s="20"/>
      <c r="BD33" s="20"/>
      <c r="BE33" s="20"/>
      <c r="BF33" s="20"/>
      <c r="BG33" s="20"/>
      <c r="BH33" s="20"/>
      <c r="BI33" s="20"/>
    </row>
    <row r="34" spans="1:61" ht="49.9" hidden="1" customHeight="1" thickBot="1" x14ac:dyDescent="0.3">
      <c r="A34" s="94"/>
      <c r="B34" s="95"/>
      <c r="C34" s="202" t="s">
        <v>62</v>
      </c>
      <c r="D34" s="185"/>
      <c r="E34" s="185"/>
      <c r="F34" s="185"/>
      <c r="G34" s="185"/>
      <c r="H34" s="200" t="str">
        <f t="shared" ref="H34" si="65">+IF(G34="NO SE HA PRESENTADO EN LOS UNTIMOS 5 AÑOS","RARA VEZ",IF(G34="AL MENOS 1 VEZ EN LOS ULTIMOS 5 AÑOS","IMPROBABLE",IF(G34="AL MENOS 1 VEZ EN LOS ULTIMOS 2 AÑOS","POSIBLE",IF(G34="AL MENOS 1 VEZ EN EL ULTIMO AÑO","PROBABLE",IF(G34="MAS DE 1 VEZ AL AÑO","CASI SEGURO","ERROR")))))</f>
        <v>ERROR</v>
      </c>
      <c r="I34" s="185" t="str">
        <f t="shared" ref="I34" si="66">+IF(H34="MUY BAJA","20%",IF(H34="BAJA","40%",IF(H34="MEDIA","60%",IF(H34="ALTA","80%",IF(H34="MUY ALTA","100%","ERROR")))))</f>
        <v>ERROR</v>
      </c>
      <c r="J34" s="187"/>
      <c r="K34" s="187"/>
      <c r="L34" s="187"/>
      <c r="M34" s="187"/>
      <c r="N34" s="187"/>
      <c r="O34" s="187"/>
      <c r="P34" s="187"/>
      <c r="Q34" s="187"/>
      <c r="R34" s="187"/>
      <c r="S34" s="187"/>
      <c r="T34" s="187"/>
      <c r="U34" s="187"/>
      <c r="V34" s="187"/>
      <c r="W34" s="187"/>
      <c r="X34" s="187"/>
      <c r="Y34" s="187"/>
      <c r="Z34" s="187"/>
      <c r="AA34" s="187"/>
      <c r="AB34" s="187"/>
      <c r="AC34" s="189">
        <f t="shared" ref="AC34" si="67">COUNTIF(J34:AB36,"SI")</f>
        <v>0</v>
      </c>
      <c r="AD34" s="191" t="str">
        <f t="shared" si="13"/>
        <v/>
      </c>
      <c r="AE34" s="194" t="str">
        <f t="shared" ref="AE34" si="68">+IF((H34="RARA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83">
        <f t="shared" ref="AX34" si="69">AVERAGE(AV34:AV36)</f>
        <v>0</v>
      </c>
      <c r="AY34" s="197" t="str">
        <f t="shared" ref="AY34" si="70">IF(AX34&gt;95,"FUERTE",IF(AND(AX34&lt;95.01,AX34&gt;85.02),"MODERADO",IF(AND(AX34&lt;85.01,AX34&gt;1),"DEBIL","0")))</f>
        <v>0</v>
      </c>
      <c r="AZ34" s="197" t="str">
        <f t="shared" ref="AZ34" si="71">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99" t="str">
        <f t="shared" ref="BA34" si="72">AD34</f>
        <v/>
      </c>
      <c r="BB34" s="193"/>
      <c r="BC34" s="20"/>
      <c r="BD34" s="20"/>
      <c r="BE34" s="20"/>
      <c r="BF34" s="20"/>
      <c r="BG34" s="20"/>
      <c r="BH34" s="20"/>
      <c r="BI34" s="20"/>
    </row>
    <row r="35" spans="1:61" ht="49.9" hidden="1" customHeight="1" thickBot="1" x14ac:dyDescent="0.3">
      <c r="A35" s="94"/>
      <c r="B35" s="95"/>
      <c r="C35" s="203"/>
      <c r="D35" s="94"/>
      <c r="E35" s="94"/>
      <c r="F35" s="94"/>
      <c r="G35" s="94"/>
      <c r="H35" s="92"/>
      <c r="I35" s="94"/>
      <c r="J35" s="170"/>
      <c r="K35" s="170"/>
      <c r="L35" s="170"/>
      <c r="M35" s="170"/>
      <c r="N35" s="170"/>
      <c r="O35" s="170"/>
      <c r="P35" s="170"/>
      <c r="Q35" s="170"/>
      <c r="R35" s="170"/>
      <c r="S35" s="170"/>
      <c r="T35" s="170"/>
      <c r="U35" s="170"/>
      <c r="V35" s="170"/>
      <c r="W35" s="170"/>
      <c r="X35" s="170"/>
      <c r="Y35" s="170"/>
      <c r="Z35" s="170"/>
      <c r="AA35" s="170"/>
      <c r="AB35" s="170"/>
      <c r="AC35" s="173"/>
      <c r="AD35" s="96"/>
      <c r="AE35" s="195"/>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76"/>
      <c r="AY35" s="164"/>
      <c r="AZ35" s="164"/>
      <c r="BA35" s="164"/>
      <c r="BB35" s="173"/>
      <c r="BC35" s="20"/>
      <c r="BD35" s="20"/>
      <c r="BE35" s="20"/>
      <c r="BF35" s="20"/>
      <c r="BG35" s="20"/>
      <c r="BH35" s="20"/>
      <c r="BI35" s="20"/>
    </row>
    <row r="36" spans="1:61" ht="49.9" hidden="1" customHeight="1" thickBot="1" x14ac:dyDescent="0.3">
      <c r="A36" s="94"/>
      <c r="B36" s="95"/>
      <c r="C36" s="107"/>
      <c r="D36" s="172"/>
      <c r="E36" s="172"/>
      <c r="F36" s="172"/>
      <c r="G36" s="172"/>
      <c r="H36" s="163"/>
      <c r="I36" s="172"/>
      <c r="J36" s="170"/>
      <c r="K36" s="170"/>
      <c r="L36" s="170"/>
      <c r="M36" s="170"/>
      <c r="N36" s="170"/>
      <c r="O36" s="170"/>
      <c r="P36" s="170"/>
      <c r="Q36" s="170"/>
      <c r="R36" s="170"/>
      <c r="S36" s="170"/>
      <c r="T36" s="170"/>
      <c r="U36" s="170"/>
      <c r="V36" s="170"/>
      <c r="W36" s="170"/>
      <c r="X36" s="170"/>
      <c r="Y36" s="170"/>
      <c r="Z36" s="170"/>
      <c r="AA36" s="170"/>
      <c r="AB36" s="170"/>
      <c r="AC36" s="173"/>
      <c r="AD36" s="156"/>
      <c r="AE36" s="196"/>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84"/>
      <c r="AY36" s="198"/>
      <c r="AZ36" s="198"/>
      <c r="BA36" s="198"/>
      <c r="BB36" s="190"/>
      <c r="BC36" s="20"/>
      <c r="BD36" s="20"/>
      <c r="BE36" s="20"/>
      <c r="BF36" s="20"/>
      <c r="BG36" s="20"/>
      <c r="BH36" s="20"/>
      <c r="BI36" s="20"/>
    </row>
    <row r="37" spans="1:61" ht="49.9" hidden="1" customHeight="1" thickBot="1" x14ac:dyDescent="0.3">
      <c r="A37" s="94"/>
      <c r="B37" s="95"/>
      <c r="C37" s="202" t="s">
        <v>63</v>
      </c>
      <c r="D37" s="185"/>
      <c r="E37" s="185"/>
      <c r="F37" s="185"/>
      <c r="G37" s="185"/>
      <c r="H37" s="200" t="str">
        <f t="shared" ref="H37" si="73">+IF(G37="NO SE HA PRESENTADO EN LOS UNTIMOS 5 AÑOS","RARA VEZ",IF(G37="AL MENOS 1 VEZ EN LOS ULTIMOS 5 AÑOS","IMPROBABLE",IF(G37="AL MENOS 1 VEZ EN LOS ULTIMOS 2 AÑOS","POSIBLE",IF(G37="AL MENOS 1 VEZ EN EL ULTIMO AÑO","PROBABLE",IF(G37="MAS DE 1 VEZ AL AÑO","CASI SEGURO","ERROR")))))</f>
        <v>ERROR</v>
      </c>
      <c r="I37" s="185" t="str">
        <f t="shared" ref="I37" si="74">+IF(H37="MUY BAJA","20%",IF(H37="BAJA","40%",IF(H37="MEDIA","60%",IF(H37="ALTA","80%",IF(H37="MUY ALTA","100%","ERROR")))))</f>
        <v>ERROR</v>
      </c>
      <c r="J37" s="187"/>
      <c r="K37" s="187"/>
      <c r="L37" s="187"/>
      <c r="M37" s="187"/>
      <c r="N37" s="187"/>
      <c r="O37" s="187"/>
      <c r="P37" s="187"/>
      <c r="Q37" s="187"/>
      <c r="R37" s="187"/>
      <c r="S37" s="187"/>
      <c r="T37" s="187"/>
      <c r="U37" s="187"/>
      <c r="V37" s="187"/>
      <c r="W37" s="187"/>
      <c r="X37" s="187"/>
      <c r="Y37" s="187"/>
      <c r="Z37" s="187"/>
      <c r="AA37" s="187"/>
      <c r="AB37" s="187"/>
      <c r="AC37" s="189">
        <f t="shared" ref="AC37" si="75">COUNTIF(J37:AB39,"SI")</f>
        <v>0</v>
      </c>
      <c r="AD37" s="191" t="str">
        <f t="shared" si="13"/>
        <v/>
      </c>
      <c r="AE37" s="194" t="str">
        <f t="shared" ref="AE37" si="76">+IF((H37="RARA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83">
        <f t="shared" ref="AX37" si="77">AVERAGE(AV37:AV39)</f>
        <v>0</v>
      </c>
      <c r="AY37" s="197" t="str">
        <f t="shared" ref="AY37" si="78">IF(AX37&gt;95,"FUERTE",IF(AND(AX37&lt;95.01,AX37&gt;85.02),"MODERADO",IF(AND(AX37&lt;85.01,AX37&gt;1),"DEBIL","0")))</f>
        <v>0</v>
      </c>
      <c r="AZ37" s="197" t="str">
        <f t="shared" ref="AZ37" si="79">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99" t="str">
        <f t="shared" ref="BA37" si="80">AD37</f>
        <v/>
      </c>
      <c r="BB37" s="193"/>
      <c r="BC37" s="20"/>
      <c r="BD37" s="20"/>
      <c r="BE37" s="20"/>
      <c r="BF37" s="20"/>
      <c r="BG37" s="20"/>
      <c r="BH37" s="20"/>
      <c r="BI37" s="20"/>
    </row>
    <row r="38" spans="1:61" ht="49.9" hidden="1" customHeight="1" thickBot="1" x14ac:dyDescent="0.3">
      <c r="A38" s="94"/>
      <c r="B38" s="95"/>
      <c r="C38" s="203"/>
      <c r="D38" s="94"/>
      <c r="E38" s="94"/>
      <c r="F38" s="94"/>
      <c r="G38" s="94"/>
      <c r="H38" s="92"/>
      <c r="I38" s="94"/>
      <c r="J38" s="170"/>
      <c r="K38" s="170"/>
      <c r="L38" s="170"/>
      <c r="M38" s="170"/>
      <c r="N38" s="170"/>
      <c r="O38" s="170"/>
      <c r="P38" s="170"/>
      <c r="Q38" s="170"/>
      <c r="R38" s="170"/>
      <c r="S38" s="170"/>
      <c r="T38" s="170"/>
      <c r="U38" s="170"/>
      <c r="V38" s="170"/>
      <c r="W38" s="170"/>
      <c r="X38" s="170"/>
      <c r="Y38" s="170"/>
      <c r="Z38" s="170"/>
      <c r="AA38" s="170"/>
      <c r="AB38" s="170"/>
      <c r="AC38" s="173"/>
      <c r="AD38" s="96"/>
      <c r="AE38" s="195"/>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76"/>
      <c r="AY38" s="164"/>
      <c r="AZ38" s="164"/>
      <c r="BA38" s="164"/>
      <c r="BB38" s="173"/>
      <c r="BC38" s="20"/>
      <c r="BD38" s="20"/>
      <c r="BE38" s="20"/>
      <c r="BF38" s="20"/>
      <c r="BG38" s="20"/>
      <c r="BH38" s="20"/>
      <c r="BI38" s="20"/>
    </row>
    <row r="39" spans="1:61" ht="49.9" hidden="1" customHeight="1" thickBot="1" x14ac:dyDescent="0.3">
      <c r="A39" s="94"/>
      <c r="B39" s="95"/>
      <c r="C39" s="107"/>
      <c r="D39" s="172"/>
      <c r="E39" s="172"/>
      <c r="F39" s="172"/>
      <c r="G39" s="172"/>
      <c r="H39" s="163"/>
      <c r="I39" s="172"/>
      <c r="J39" s="170"/>
      <c r="K39" s="170"/>
      <c r="L39" s="170"/>
      <c r="M39" s="170"/>
      <c r="N39" s="170"/>
      <c r="O39" s="170"/>
      <c r="P39" s="170"/>
      <c r="Q39" s="170"/>
      <c r="R39" s="170"/>
      <c r="S39" s="170"/>
      <c r="T39" s="170"/>
      <c r="U39" s="170"/>
      <c r="V39" s="170"/>
      <c r="W39" s="170"/>
      <c r="X39" s="170"/>
      <c r="Y39" s="170"/>
      <c r="Z39" s="170"/>
      <c r="AA39" s="170"/>
      <c r="AB39" s="170"/>
      <c r="AC39" s="173"/>
      <c r="AD39" s="156"/>
      <c r="AE39" s="196"/>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84"/>
      <c r="AY39" s="198"/>
      <c r="AZ39" s="198"/>
      <c r="BA39" s="198"/>
      <c r="BB39" s="190"/>
      <c r="BC39" s="20"/>
      <c r="BD39" s="20"/>
      <c r="BE39" s="20"/>
      <c r="BF39" s="20"/>
      <c r="BG39" s="20"/>
      <c r="BH39" s="20"/>
      <c r="BI39" s="20"/>
    </row>
    <row r="40" spans="1:61" ht="49.9" hidden="1" customHeight="1" thickBot="1" x14ac:dyDescent="0.3">
      <c r="A40" s="94"/>
      <c r="B40" s="95"/>
      <c r="C40" s="185" t="s">
        <v>64</v>
      </c>
      <c r="D40" s="185"/>
      <c r="E40" s="185"/>
      <c r="F40" s="185"/>
      <c r="G40" s="185"/>
      <c r="H40" s="200" t="str">
        <f t="shared" ref="H40" si="81">+IF(G40="NO SE HA PRESENTADO EN LOS UNTIMOS 5 AÑOS","RARA VEZ",IF(G40="AL MENOS 1 VEZ EN LOS ULTIMOS 5 AÑOS","IMPROBABLE",IF(G40="AL MENOS 1 VEZ EN LOS ULTIMOS 2 AÑOS","POSIBLE",IF(G40="AL MENOS 1 VEZ EN EL ULTIMO AÑO","PROBABLE",IF(G40="MAS DE 1 VEZ AL AÑO","CASI SEGURO","ERROR")))))</f>
        <v>ERROR</v>
      </c>
      <c r="I40" s="185" t="str">
        <f t="shared" ref="I40" si="82">+IF(H40="MUY BAJA","20%",IF(H40="BAJA","40%",IF(H40="MEDIA","60%",IF(H40="ALTA","80%",IF(H40="MUY ALTA","100%","ERROR")))))</f>
        <v>ERROR</v>
      </c>
      <c r="J40" s="187"/>
      <c r="K40" s="187"/>
      <c r="L40" s="187"/>
      <c r="M40" s="187"/>
      <c r="N40" s="187"/>
      <c r="O40" s="187"/>
      <c r="P40" s="187"/>
      <c r="Q40" s="187"/>
      <c r="R40" s="187"/>
      <c r="S40" s="187"/>
      <c r="T40" s="187"/>
      <c r="U40" s="187"/>
      <c r="V40" s="187"/>
      <c r="W40" s="187"/>
      <c r="X40" s="187"/>
      <c r="Y40" s="187"/>
      <c r="Z40" s="187"/>
      <c r="AA40" s="187"/>
      <c r="AB40" s="187"/>
      <c r="AC40" s="189">
        <f t="shared" ref="AC40" si="83">COUNTIF(J40:AB42,"SI")</f>
        <v>0</v>
      </c>
      <c r="AD40" s="191" t="str">
        <f t="shared" si="13"/>
        <v/>
      </c>
      <c r="AE40" s="180" t="str">
        <f t="shared" ref="AE40" si="84">+IF((H40="RARA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83">
        <f t="shared" ref="AX40" si="85">AVERAGE(AV40:AV42)</f>
        <v>0</v>
      </c>
      <c r="AY40" s="197" t="str">
        <f t="shared" ref="AY40" si="86">IF(AX40&gt;95,"FUERTE",IF(AND(AX40&lt;95.01,AX40&gt;85.02),"MODERADO",IF(AND(AX40&lt;85.01,AX40&gt;1),"DEBIL","0")))</f>
        <v>0</v>
      </c>
      <c r="AZ40" s="197" t="str">
        <f t="shared" ref="AZ40" si="87">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99" t="str">
        <f t="shared" ref="BA40" si="88">AD40</f>
        <v/>
      </c>
      <c r="BB40" s="193"/>
      <c r="BC40" s="20"/>
      <c r="BD40" s="20"/>
      <c r="BE40" s="20"/>
      <c r="BF40" s="20"/>
      <c r="BG40" s="20"/>
      <c r="BH40" s="20"/>
      <c r="BI40" s="20"/>
    </row>
    <row r="41" spans="1:61" ht="49.9" hidden="1" customHeight="1" thickBot="1" x14ac:dyDescent="0.3">
      <c r="A41" s="94"/>
      <c r="B41" s="95"/>
      <c r="C41" s="94"/>
      <c r="D41" s="94"/>
      <c r="E41" s="94"/>
      <c r="F41" s="94"/>
      <c r="G41" s="94"/>
      <c r="H41" s="92"/>
      <c r="I41" s="94"/>
      <c r="J41" s="170"/>
      <c r="K41" s="170"/>
      <c r="L41" s="170"/>
      <c r="M41" s="170"/>
      <c r="N41" s="170"/>
      <c r="O41" s="170"/>
      <c r="P41" s="170"/>
      <c r="Q41" s="170"/>
      <c r="R41" s="170"/>
      <c r="S41" s="170"/>
      <c r="T41" s="170"/>
      <c r="U41" s="170"/>
      <c r="V41" s="170"/>
      <c r="W41" s="170"/>
      <c r="X41" s="170"/>
      <c r="Y41" s="170"/>
      <c r="Z41" s="170"/>
      <c r="AA41" s="170"/>
      <c r="AB41" s="170"/>
      <c r="AC41" s="173"/>
      <c r="AD41" s="96"/>
      <c r="AE41" s="181"/>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76"/>
      <c r="AY41" s="164"/>
      <c r="AZ41" s="164"/>
      <c r="BA41" s="164"/>
      <c r="BB41" s="173"/>
      <c r="BC41" s="20"/>
      <c r="BD41" s="20"/>
      <c r="BE41" s="20"/>
      <c r="BF41" s="20"/>
      <c r="BG41" s="20"/>
      <c r="BH41" s="20"/>
      <c r="BI41" s="20"/>
    </row>
    <row r="42" spans="1:61" ht="49.9" hidden="1" customHeight="1" thickBot="1" x14ac:dyDescent="0.3">
      <c r="A42" s="94"/>
      <c r="B42" s="95"/>
      <c r="C42" s="186"/>
      <c r="D42" s="186"/>
      <c r="E42" s="186"/>
      <c r="F42" s="186"/>
      <c r="G42" s="186"/>
      <c r="H42" s="201"/>
      <c r="I42" s="186"/>
      <c r="J42" s="188"/>
      <c r="K42" s="188"/>
      <c r="L42" s="188"/>
      <c r="M42" s="188"/>
      <c r="N42" s="188"/>
      <c r="O42" s="188"/>
      <c r="P42" s="188"/>
      <c r="Q42" s="188"/>
      <c r="R42" s="188"/>
      <c r="S42" s="188"/>
      <c r="T42" s="188"/>
      <c r="U42" s="188"/>
      <c r="V42" s="188"/>
      <c r="W42" s="188"/>
      <c r="X42" s="188"/>
      <c r="Y42" s="188"/>
      <c r="Z42" s="188"/>
      <c r="AA42" s="188"/>
      <c r="AB42" s="188"/>
      <c r="AC42" s="190"/>
      <c r="AD42" s="192"/>
      <c r="AE42" s="182"/>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84"/>
      <c r="AY42" s="198"/>
      <c r="AZ42" s="198"/>
      <c r="BA42" s="198"/>
      <c r="BB42" s="190"/>
      <c r="BC42" s="20"/>
      <c r="BD42" s="20"/>
      <c r="BE42" s="20"/>
      <c r="BF42" s="20"/>
      <c r="BG42" s="20"/>
      <c r="BH42" s="20"/>
      <c r="BI42" s="20"/>
    </row>
  </sheetData>
  <sheetProtection formatCells="0" formatRows="0"/>
  <dataConsolidate/>
  <mergeCells count="368">
    <mergeCell ref="AY40:AY42"/>
    <mergeCell ref="AZ40:AZ42"/>
    <mergeCell ref="BA40:BA42"/>
    <mergeCell ref="BB40:BB42"/>
    <mergeCell ref="A13:A42"/>
    <mergeCell ref="B13:B42"/>
    <mergeCell ref="AA40:AA42"/>
    <mergeCell ref="AB40:AB42"/>
    <mergeCell ref="AC40:AC42"/>
    <mergeCell ref="AD40:AD42"/>
    <mergeCell ref="AE40:AE42"/>
    <mergeCell ref="AX40:AX42"/>
    <mergeCell ref="Y13:Y15"/>
    <mergeCell ref="Z13:Z15"/>
    <mergeCell ref="AA13:AA15"/>
    <mergeCell ref="AB13:AB15"/>
    <mergeCell ref="AA16:AA18"/>
    <mergeCell ref="AB16:AB18"/>
    <mergeCell ref="Y16:Y18"/>
    <mergeCell ref="Z16:Z18"/>
    <mergeCell ref="U40:U42"/>
    <mergeCell ref="V40:V42"/>
    <mergeCell ref="W40:W42"/>
    <mergeCell ref="X40:X42"/>
    <mergeCell ref="O40:O42"/>
    <mergeCell ref="P40:P42"/>
    <mergeCell ref="Q40:Q42"/>
    <mergeCell ref="R40:R42"/>
    <mergeCell ref="S40:S42"/>
    <mergeCell ref="T40:T42"/>
    <mergeCell ref="D13:D15"/>
    <mergeCell ref="E13:E15"/>
    <mergeCell ref="F13:F15"/>
    <mergeCell ref="D16:D18"/>
    <mergeCell ref="E16:E18"/>
    <mergeCell ref="F16:F18"/>
    <mergeCell ref="S13:S15"/>
    <mergeCell ref="T13:T15"/>
    <mergeCell ref="M13:M15"/>
    <mergeCell ref="N13:N15"/>
    <mergeCell ref="O13:O15"/>
    <mergeCell ref="P13:P15"/>
    <mergeCell ref="Q13:Q15"/>
    <mergeCell ref="R13:R15"/>
    <mergeCell ref="J13:J15"/>
    <mergeCell ref="K13:K15"/>
    <mergeCell ref="L13:L15"/>
    <mergeCell ref="O16:O18"/>
    <mergeCell ref="I40:I42"/>
    <mergeCell ref="J40:J42"/>
    <mergeCell ref="K40:K42"/>
    <mergeCell ref="L40:L42"/>
    <mergeCell ref="M40:M42"/>
    <mergeCell ref="N40:N42"/>
    <mergeCell ref="U13:U15"/>
    <mergeCell ref="J16:J18"/>
    <mergeCell ref="K16:K18"/>
    <mergeCell ref="L16:L18"/>
    <mergeCell ref="M16:M18"/>
    <mergeCell ref="N16:N18"/>
    <mergeCell ref="I34:I36"/>
    <mergeCell ref="J34:J36"/>
    <mergeCell ref="K34:K36"/>
    <mergeCell ref="L34:L36"/>
    <mergeCell ref="M34:M36"/>
    <mergeCell ref="N34:N36"/>
    <mergeCell ref="I31:I33"/>
    <mergeCell ref="J31:J33"/>
    <mergeCell ref="K31:K33"/>
    <mergeCell ref="L31:L33"/>
    <mergeCell ref="M31:M33"/>
    <mergeCell ref="N31:N33"/>
    <mergeCell ref="W13:W15"/>
    <mergeCell ref="U16:U18"/>
    <mergeCell ref="V16:V18"/>
    <mergeCell ref="W16:W18"/>
    <mergeCell ref="P16:P18"/>
    <mergeCell ref="Q16:Q18"/>
    <mergeCell ref="R16:R18"/>
    <mergeCell ref="S16:S18"/>
    <mergeCell ref="T16:T18"/>
    <mergeCell ref="AY37:AY39"/>
    <mergeCell ref="AZ37:AZ39"/>
    <mergeCell ref="BA37:BA39"/>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I37:I39"/>
    <mergeCell ref="J37:J39"/>
    <mergeCell ref="K37:K39"/>
    <mergeCell ref="L37:L39"/>
    <mergeCell ref="M37:M39"/>
    <mergeCell ref="N37:N39"/>
    <mergeCell ref="Y40:Y42"/>
    <mergeCell ref="Z40:Z42"/>
    <mergeCell ref="X16:X18"/>
    <mergeCell ref="U37:U39"/>
    <mergeCell ref="V37:V39"/>
    <mergeCell ref="W37:W39"/>
    <mergeCell ref="X37:X39"/>
    <mergeCell ref="Y37:Y39"/>
    <mergeCell ref="Z37:Z39"/>
    <mergeCell ref="O37:O39"/>
    <mergeCell ref="P37:P39"/>
    <mergeCell ref="Q37:Q39"/>
    <mergeCell ref="R37:R39"/>
    <mergeCell ref="S37:S39"/>
    <mergeCell ref="T37:T39"/>
    <mergeCell ref="Q34:Q36"/>
    <mergeCell ref="R34:R36"/>
    <mergeCell ref="S34:S36"/>
    <mergeCell ref="T34:T36"/>
    <mergeCell ref="Q31:Q33"/>
    <mergeCell ref="R31:R33"/>
    <mergeCell ref="S31:S33"/>
    <mergeCell ref="T31:T33"/>
    <mergeCell ref="O28:O30"/>
    <mergeCell ref="P28:P30"/>
    <mergeCell ref="S28:S30"/>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Q28:Q30"/>
    <mergeCell ref="R28:R30"/>
    <mergeCell ref="I22:I24"/>
    <mergeCell ref="J22:J24"/>
    <mergeCell ref="K22:K24"/>
    <mergeCell ref="L22:L24"/>
    <mergeCell ref="M22:M24"/>
    <mergeCell ref="N22:N24"/>
    <mergeCell ref="AY25:AY27"/>
    <mergeCell ref="AZ25:AZ27"/>
    <mergeCell ref="S25:S27"/>
    <mergeCell ref="T25:T27"/>
    <mergeCell ref="I25:I27"/>
    <mergeCell ref="J25:J27"/>
    <mergeCell ref="K25:K27"/>
    <mergeCell ref="L25:L27"/>
    <mergeCell ref="M25:M27"/>
    <mergeCell ref="N25:N27"/>
    <mergeCell ref="O25:O27"/>
    <mergeCell ref="P25:P27"/>
    <mergeCell ref="Q25:Q27"/>
    <mergeCell ref="R25:R27"/>
    <mergeCell ref="L28:L30"/>
    <mergeCell ref="M28:M30"/>
    <mergeCell ref="N28:N30"/>
    <mergeCell ref="Y22:Y24"/>
    <mergeCell ref="Z22:Z24"/>
    <mergeCell ref="O22:O24"/>
    <mergeCell ref="P22:P24"/>
    <mergeCell ref="Q22:Q24"/>
    <mergeCell ref="R22:R24"/>
    <mergeCell ref="S22:S24"/>
    <mergeCell ref="T22:T24"/>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T28:T30"/>
    <mergeCell ref="I28:I30"/>
    <mergeCell ref="J28:J30"/>
    <mergeCell ref="K28:K30"/>
    <mergeCell ref="K19:K21"/>
    <mergeCell ref="L19:L21"/>
    <mergeCell ref="M19:M21"/>
    <mergeCell ref="N19:N21"/>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AY16:AY18"/>
    <mergeCell ref="AZ16:AZ18"/>
    <mergeCell ref="BA16:BA18"/>
    <mergeCell ref="BB16:BB18"/>
    <mergeCell ref="C19:C21"/>
    <mergeCell ref="D19:D21"/>
    <mergeCell ref="E19:E21"/>
    <mergeCell ref="F19:F21"/>
    <mergeCell ref="G19:G21"/>
    <mergeCell ref="H19:H21"/>
    <mergeCell ref="AC16:AC18"/>
    <mergeCell ref="AD16:AD18"/>
    <mergeCell ref="AE16:AE18"/>
    <mergeCell ref="AX16:AX18"/>
    <mergeCell ref="I16:I18"/>
    <mergeCell ref="C16:C18"/>
    <mergeCell ref="G16:G18"/>
    <mergeCell ref="H16:H18"/>
    <mergeCell ref="Q19:Q21"/>
    <mergeCell ref="R19:R21"/>
    <mergeCell ref="S19:S21"/>
    <mergeCell ref="T19:T21"/>
    <mergeCell ref="I19:I21"/>
    <mergeCell ref="J19:J21"/>
    <mergeCell ref="C13:C15"/>
    <mergeCell ref="A5:B5"/>
    <mergeCell ref="C5:D5"/>
    <mergeCell ref="E5:BI6"/>
    <mergeCell ref="A6:B6"/>
    <mergeCell ref="C6:D6"/>
    <mergeCell ref="A11:A12"/>
    <mergeCell ref="B11:B12"/>
    <mergeCell ref="C11:C12"/>
    <mergeCell ref="D11:F11"/>
    <mergeCell ref="G11:AE11"/>
    <mergeCell ref="AE13:AE15"/>
    <mergeCell ref="AX13:AX15"/>
    <mergeCell ref="AY13:AY15"/>
    <mergeCell ref="AZ13:AZ15"/>
    <mergeCell ref="BA13:BA15"/>
    <mergeCell ref="BB13:BB15"/>
    <mergeCell ref="AC13:AC15"/>
    <mergeCell ref="AD13:AD15"/>
    <mergeCell ref="G13:G15"/>
    <mergeCell ref="H13:H15"/>
    <mergeCell ref="I13:I15"/>
    <mergeCell ref="X13:X15"/>
    <mergeCell ref="V13:V15"/>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s>
  <conditionalFormatting sqref="G13:H13 G16:H16 G19:H19 G22:H22 G25:H25 G28:H28 G31:H31 G34:H34 G37:H37 G40:H40">
    <cfRule type="containsText" dxfId="127" priority="27" operator="containsText" text="RARA VEZ">
      <formula>NOT(ISERROR(SEARCH("RARA VEZ",G13)))</formula>
    </cfRule>
    <cfRule type="containsText" dxfId="126" priority="28" operator="containsText" text="IMPROBABLE">
      <formula>NOT(ISERROR(SEARCH("IMPROBABLE",G13)))</formula>
    </cfRule>
    <cfRule type="containsText" dxfId="125" priority="29" operator="containsText" text="POSIBLE">
      <formula>NOT(ISERROR(SEARCH("POSIBLE",G13)))</formula>
    </cfRule>
    <cfRule type="containsText" dxfId="124" priority="30" operator="containsText" text="PROBABLE">
      <formula>NOT(ISERROR(SEARCH("PROBABLE",G13)))</formula>
    </cfRule>
    <cfRule type="containsText" dxfId="123" priority="31" operator="containsText" text="CASI SEGURO">
      <formula>NOT(ISERROR(SEARCH("CASI SEGURO",G13)))</formula>
    </cfRule>
  </conditionalFormatting>
  <conditionalFormatting sqref="AE13 AE16 AE19 AE22 AE25 AE28 AE31 AE34 AE37 AE40">
    <cfRule type="containsText" dxfId="122" priority="23" operator="containsText" text="EXTREMO">
      <formula>NOT(ISERROR(SEARCH("EXTREMO",AE13)))</formula>
    </cfRule>
    <cfRule type="containsText" dxfId="121" priority="24" operator="containsText" text="ALTO">
      <formula>NOT(ISERROR(SEARCH("ALTO",AE13)))</formula>
    </cfRule>
    <cfRule type="containsText" dxfId="120" priority="25" operator="containsText" text="MODERADO">
      <formula>NOT(ISERROR(SEARCH("MODERADO",AE13)))</formula>
    </cfRule>
    <cfRule type="containsText" dxfId="119" priority="26" operator="containsText" text="BAJO">
      <formula>NOT(ISERROR(SEARCH("BAJO",AE13)))</formula>
    </cfRule>
  </conditionalFormatting>
  <conditionalFormatting sqref="BH13:BI42 BC13:BE13 BG13 BC15:BE15 BG15">
    <cfRule type="expression" dxfId="118" priority="22">
      <formula>#REF!="DILIGENCIE EL PLAN DE ACCIÓN"</formula>
    </cfRule>
  </conditionalFormatting>
  <conditionalFormatting sqref="BC18:BG18 BC16:BE17">
    <cfRule type="expression" dxfId="117" priority="21">
      <formula>#REF!="DILIGENCIE EL PLAN DE ACCIÓN"</formula>
    </cfRule>
  </conditionalFormatting>
  <conditionalFormatting sqref="BC19:BG21">
    <cfRule type="expression" dxfId="116" priority="20">
      <formula>#REF!="DILIGENCIE EL PLAN DE ACCIÓN"</formula>
    </cfRule>
  </conditionalFormatting>
  <conditionalFormatting sqref="BC22:BG24">
    <cfRule type="expression" dxfId="115" priority="19">
      <formula>#REF!="DILIGENCIE EL PLAN DE ACCIÓN"</formula>
    </cfRule>
  </conditionalFormatting>
  <conditionalFormatting sqref="BC25:BG27">
    <cfRule type="expression" dxfId="114" priority="18">
      <formula>#REF!="DILIGENCIE EL PLAN DE ACCIÓN"</formula>
    </cfRule>
  </conditionalFormatting>
  <conditionalFormatting sqref="BC28:BG30">
    <cfRule type="expression" dxfId="113" priority="17">
      <formula>#REF!="DILIGENCIE EL PLAN DE ACCIÓN"</formula>
    </cfRule>
  </conditionalFormatting>
  <conditionalFormatting sqref="BC31:BG33">
    <cfRule type="expression" dxfId="112" priority="16">
      <formula>#REF!="DILIGENCIE EL PLAN DE ACCIÓN"</formula>
    </cfRule>
  </conditionalFormatting>
  <conditionalFormatting sqref="BC34:BG36">
    <cfRule type="expression" dxfId="111" priority="15">
      <formula>#REF!="DILIGENCIE EL PLAN DE ACCIÓN"</formula>
    </cfRule>
  </conditionalFormatting>
  <conditionalFormatting sqref="BC37:BG39">
    <cfRule type="expression" dxfId="110" priority="14">
      <formula>#REF!="DILIGENCIE EL PLAN DE ACCIÓN"</formula>
    </cfRule>
  </conditionalFormatting>
  <conditionalFormatting sqref="BC40:BG42">
    <cfRule type="expression" dxfId="109" priority="13">
      <formula>#REF!="DILIGENCIE EL PLAN DE ACCIÓN"</formula>
    </cfRule>
  </conditionalFormatting>
  <conditionalFormatting sqref="AD13:AD42">
    <cfRule type="containsText" dxfId="108" priority="32" operator="containsText" text="CATASTRÓFICO">
      <formula>NOT(ISERROR(SEARCH("CATASTRÓFICO",AD13)))</formula>
    </cfRule>
    <cfRule type="containsText" dxfId="107" priority="33" operator="containsText" text="MAYOR">
      <formula>NOT(ISERROR(SEARCH("MAYOR",AD13)))</formula>
    </cfRule>
    <cfRule type="containsText" dxfId="106" priority="34" operator="containsText" text="MODERADO">
      <formula>NOT(ISERROR(SEARCH("MODERADO",AD13)))</formula>
    </cfRule>
  </conditionalFormatting>
  <conditionalFormatting sqref="AZ13:AZ42">
    <cfRule type="containsText" dxfId="105" priority="8" operator="containsText" text="CASI SEGURO">
      <formula>NOT(ISERROR(SEARCH("CASI SEGURO",AZ13)))</formula>
    </cfRule>
    <cfRule type="containsText" dxfId="104" priority="9" operator="containsText" text="PROBABLE">
      <formula>NOT(ISERROR(SEARCH("PROBABLE",AZ13)))</formula>
    </cfRule>
    <cfRule type="containsText" dxfId="103" priority="10" operator="containsText" text="POSIBLE">
      <formula>NOT(ISERROR(SEARCH("POSIBLE",AZ13)))</formula>
    </cfRule>
    <cfRule type="containsText" dxfId="102" priority="11" operator="containsText" text="IMPROBABLE">
      <formula>NOT(ISERROR(SEARCH("IMPROBABLE",AZ13)))</formula>
    </cfRule>
    <cfRule type="containsText" dxfId="101" priority="12" operator="containsText" text="RARA VEZ">
      <formula>NOT(ISERROR(SEARCH("RARA VEZ",AZ13)))</formula>
    </cfRule>
  </conditionalFormatting>
  <conditionalFormatting sqref="BA13:BA42">
    <cfRule type="containsText" dxfId="100" priority="5" operator="containsText" text="MODERADO">
      <formula>NOT(ISERROR(SEARCH("MODERADO",BA13)))</formula>
    </cfRule>
    <cfRule type="containsText" dxfId="99" priority="6" operator="containsText" text="MAYOR">
      <formula>NOT(ISERROR(SEARCH("MAYOR",BA13)))</formula>
    </cfRule>
    <cfRule type="containsText" dxfId="98" priority="7" operator="containsText" text="CATASTRÓFICO">
      <formula>NOT(ISERROR(SEARCH("CATASTRÓFICO",BA13)))</formula>
    </cfRule>
  </conditionalFormatting>
  <conditionalFormatting sqref="BC14:BE14">
    <cfRule type="expression" dxfId="97" priority="4">
      <formula>#REF!="DILIGENCIE EL PLAN DE ACCIÓN"</formula>
    </cfRule>
  </conditionalFormatting>
  <conditionalFormatting sqref="BG14">
    <cfRule type="expression" dxfId="96" priority="3">
      <formula>#REF!="DILIGENCIE EL PLAN DE ACCIÓN"</formula>
    </cfRule>
  </conditionalFormatting>
  <conditionalFormatting sqref="BG16">
    <cfRule type="expression" dxfId="95" priority="2">
      <formula>#REF!="DILIGENCIE EL PLAN DE ACCIÓN"</formula>
    </cfRule>
  </conditionalFormatting>
  <conditionalFormatting sqref="BG17">
    <cfRule type="expression" dxfId="94"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D00-000000000000}">
          <x14:formula1>
            <xm:f>'Formulas Corrupción'!$Q$7:$Q$10</xm:f>
          </x14:formula1>
          <xm:sqref>BB13:BB42</xm:sqref>
        </x14:dataValidation>
        <x14:dataValidation type="list" allowBlank="1" showInputMessage="1" showErrorMessage="1" xr:uid="{00000000-0002-0000-0D00-000001000000}">
          <x14:formula1>
            <xm:f>'Formulas Corrupción'!$M$7:$M$9</xm:f>
          </x14:formula1>
          <xm:sqref>AT13:AT42</xm:sqref>
        </x14:dataValidation>
        <x14:dataValidation type="list" allowBlank="1" showInputMessage="1" showErrorMessage="1" xr:uid="{00000000-0002-0000-0D00-000002000000}">
          <x14:formula1>
            <xm:f>'Formulas Corrupción'!$L$7:$L$8</xm:f>
          </x14:formula1>
          <xm:sqref>AR13:AR42</xm:sqref>
        </x14:dataValidation>
        <x14:dataValidation type="list" allowBlank="1" showInputMessage="1" showErrorMessage="1" xr:uid="{00000000-0002-0000-0D00-000003000000}">
          <x14:formula1>
            <xm:f>'Formulas Corrupción'!$K$7:$K$8</xm:f>
          </x14:formula1>
          <xm:sqref>AP13:AP42</xm:sqref>
        </x14:dataValidation>
        <x14:dataValidation type="list" allowBlank="1" showInputMessage="1" showErrorMessage="1" xr:uid="{00000000-0002-0000-0D00-000004000000}">
          <x14:formula1>
            <xm:f>'Formulas Corrupción'!$J$7:$J$9</xm:f>
          </x14:formula1>
          <xm:sqref>AN13:AN42</xm:sqref>
        </x14:dataValidation>
        <x14:dataValidation type="list" allowBlank="1" showInputMessage="1" showErrorMessage="1" xr:uid="{00000000-0002-0000-0D00-000005000000}">
          <x14:formula1>
            <xm:f>'Formulas Corrupción'!$I$7:$I$8</xm:f>
          </x14:formula1>
          <xm:sqref>AL13:AL42</xm:sqref>
        </x14:dataValidation>
        <x14:dataValidation type="list" allowBlank="1" showInputMessage="1" showErrorMessage="1" xr:uid="{00000000-0002-0000-0D00-000006000000}">
          <x14:formula1>
            <xm:f>'Formulas Corrupción'!$H$7:$H$8</xm:f>
          </x14:formula1>
          <xm:sqref>AJ13:AJ42</xm:sqref>
        </x14:dataValidation>
        <x14:dataValidation type="list" allowBlank="1" showInputMessage="1" showErrorMessage="1" xr:uid="{00000000-0002-0000-0D00-000007000000}">
          <x14:formula1>
            <xm:f>'Formulas Corrupción'!$G$7:$G$8</xm:f>
          </x14:formula1>
          <xm:sqref>AH13:AH42</xm:sqref>
        </x14:dataValidation>
        <x14:dataValidation type="list" allowBlank="1" showInputMessage="1" showErrorMessage="1" xr:uid="{00000000-0002-0000-0D00-000008000000}">
          <x14:formula1>
            <xm:f>'Formulas Corrupción'!$P$7:$P$8</xm:f>
          </x14:formula1>
          <xm:sqref>J13:AB42</xm:sqref>
        </x14:dataValidation>
        <x14:dataValidation type="list" allowBlank="1" showInputMessage="1" showErrorMessage="1" xr:uid="{00000000-0002-0000-0D00-000009000000}">
          <x14:formula1>
            <xm:f>'Formulas Corrupción'!$E$7:$E$11</xm:f>
          </x14:formula1>
          <xm:sqref>G13:G42</xm:sqref>
        </x14:dataValidation>
        <x14:dataValidation type="list" allowBlank="1" showInputMessage="1" showErrorMessage="1" xr:uid="{00000000-0002-0000-0D00-00000A000000}">
          <x14:formula1>
            <xm:f>'Formulas Corrupción'!$AC$7:$AC$9</xm:f>
          </x14:formula1>
          <xm:sqref>BH13:BH42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BT42"/>
  <sheetViews>
    <sheetView view="pageBreakPreview" topLeftCell="BB9" zoomScaleNormal="40" zoomScaleSheetLayoutView="100" workbookViewId="0">
      <selection activeCell="BE13" sqref="BE13:BE15"/>
    </sheetView>
  </sheetViews>
  <sheetFormatPr baseColWidth="10" defaultColWidth="11.42578125" defaultRowHeight="12" x14ac:dyDescent="0.25"/>
  <cols>
    <col min="1" max="1" width="20" style="15" bestFit="1" customWidth="1"/>
    <col min="2" max="2" width="32.28515625" style="15" customWidth="1"/>
    <col min="3" max="3" width="6.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36.140625" style="15" customWidth="1"/>
    <col min="59" max="59" width="23.8554687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70" s="18" customFormat="1" ht="87" customHeight="1" thickBot="1" x14ac:dyDescent="0.3">
      <c r="A12" s="214"/>
      <c r="B12" s="214"/>
      <c r="C12" s="215"/>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08"/>
      <c r="AG12" s="20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70" ht="97.5" customHeight="1" thickBot="1" x14ac:dyDescent="0.3">
      <c r="A13" s="94" t="s">
        <v>466</v>
      </c>
      <c r="B13" s="95" t="s">
        <v>467</v>
      </c>
      <c r="C13" s="202" t="s">
        <v>6</v>
      </c>
      <c r="D13" s="236" t="s">
        <v>468</v>
      </c>
      <c r="E13" s="185" t="s">
        <v>469</v>
      </c>
      <c r="F13" s="185" t="s">
        <v>470</v>
      </c>
      <c r="G13" s="185" t="s">
        <v>209</v>
      </c>
      <c r="H13" s="200" t="str">
        <f>+IF(G13="NO SE HA PRESENTADO EN LOS UNTIMOS 5 AÑOS","RARA VEZ",IF(G13="AL MENOS 1 VEZ EN LOS ULTIMOS 5 AÑOS","IMPROBABLE",IF(G13="AL MENOS 1 VEZ EN LOS ULTIMOS 2 AÑOS","POSIBLE",IF(G13="AL MENOS 1 VEZ EN EL ULTIMO AÑO","PROBABLE",IF(G13="MAS DE 1 VEZ AL AÑO","CASI SEGURO","ERROR")))))</f>
        <v>RARA VEZ</v>
      </c>
      <c r="I13" s="185" t="str">
        <f>+IF(H13="MUY BAJA","20%",IF(H13="BAJA","40%",IF(H13="MEDIA","60%",IF(H13="ALTA","80%",IF(H13="MUY ALTA","100%","ERROR")))))</f>
        <v>ERROR</v>
      </c>
      <c r="J13" s="187" t="s">
        <v>218</v>
      </c>
      <c r="K13" s="187" t="s">
        <v>218</v>
      </c>
      <c r="L13" s="187" t="s">
        <v>218</v>
      </c>
      <c r="M13" s="187" t="s">
        <v>218</v>
      </c>
      <c r="N13" s="187" t="s">
        <v>218</v>
      </c>
      <c r="O13" s="187" t="s">
        <v>228</v>
      </c>
      <c r="P13" s="187" t="s">
        <v>228</v>
      </c>
      <c r="Q13" s="187" t="s">
        <v>228</v>
      </c>
      <c r="R13" s="187" t="s">
        <v>218</v>
      </c>
      <c r="S13" s="187" t="s">
        <v>218</v>
      </c>
      <c r="T13" s="187" t="s">
        <v>218</v>
      </c>
      <c r="U13" s="187" t="s">
        <v>218</v>
      </c>
      <c r="V13" s="187" t="s">
        <v>228</v>
      </c>
      <c r="W13" s="187" t="s">
        <v>218</v>
      </c>
      <c r="X13" s="187" t="s">
        <v>218</v>
      </c>
      <c r="Y13" s="187" t="s">
        <v>228</v>
      </c>
      <c r="Z13" s="187" t="s">
        <v>228</v>
      </c>
      <c r="AA13" s="187" t="s">
        <v>228</v>
      </c>
      <c r="AB13" s="187" t="s">
        <v>228</v>
      </c>
      <c r="AC13" s="189">
        <f>COUNTIF(J13:AB15,"SI")</f>
        <v>11</v>
      </c>
      <c r="AD13" s="191" t="str">
        <f t="shared" ref="AD13" si="0">+IF(AND(AC13&gt;0,AC13&lt;6),"MODERADO",IF(AC13&gt;=12,"CATASTRÓFICO",IF(AND(AC13&gt;5,AC13&lt;12),"MAYOR","")))</f>
        <v>MAYOR</v>
      </c>
      <c r="AE13" s="194"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27" t="s">
        <v>471</v>
      </c>
      <c r="AG13" s="27" t="s">
        <v>472</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83">
        <f>AVERAGE(AV13:AV15)</f>
        <v>100</v>
      </c>
      <c r="AY13" s="197" t="str">
        <f>IF(AX13&gt;95,"FUERTE",IF(AND(AX13&lt;95.01,AX13&gt;85.02),"MODERADO",IF(AND(AX13&lt;85.01,AX13&gt;1),"DEBIL","0")))</f>
        <v>FUERTE</v>
      </c>
      <c r="AZ13" s="197"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99" t="str">
        <f>AD13</f>
        <v>MAYOR</v>
      </c>
      <c r="BB13" s="193" t="s">
        <v>229</v>
      </c>
      <c r="BC13" s="150" t="s">
        <v>474</v>
      </c>
      <c r="BD13" s="145" t="s">
        <v>475</v>
      </c>
      <c r="BE13" s="145" t="s">
        <v>276</v>
      </c>
      <c r="BF13" s="233">
        <v>45047</v>
      </c>
      <c r="BG13" s="234" t="s">
        <v>533</v>
      </c>
      <c r="BH13" s="150" t="s">
        <v>89</v>
      </c>
      <c r="BI13" s="20"/>
    </row>
    <row r="14" spans="1:70" ht="85.5" customHeight="1" x14ac:dyDescent="0.25">
      <c r="A14" s="94"/>
      <c r="B14" s="95"/>
      <c r="C14" s="203"/>
      <c r="D14" s="237"/>
      <c r="E14" s="94"/>
      <c r="F14" s="94"/>
      <c r="G14" s="94"/>
      <c r="H14" s="92"/>
      <c r="I14" s="94"/>
      <c r="J14" s="170"/>
      <c r="K14" s="170"/>
      <c r="L14" s="170"/>
      <c r="M14" s="170"/>
      <c r="N14" s="170"/>
      <c r="O14" s="170"/>
      <c r="P14" s="170"/>
      <c r="Q14" s="170"/>
      <c r="R14" s="170"/>
      <c r="S14" s="170"/>
      <c r="T14" s="170"/>
      <c r="U14" s="170"/>
      <c r="V14" s="170"/>
      <c r="W14" s="170"/>
      <c r="X14" s="170"/>
      <c r="Y14" s="170"/>
      <c r="Z14" s="170"/>
      <c r="AA14" s="170"/>
      <c r="AB14" s="170"/>
      <c r="AC14" s="173"/>
      <c r="AD14" s="96"/>
      <c r="AE14" s="195"/>
      <c r="AF14" s="27" t="s">
        <v>473</v>
      </c>
      <c r="AG14" s="27" t="s">
        <v>472</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76"/>
      <c r="AY14" s="164"/>
      <c r="AZ14" s="164"/>
      <c r="BA14" s="164"/>
      <c r="BB14" s="173"/>
      <c r="BC14" s="151"/>
      <c r="BD14" s="145"/>
      <c r="BE14" s="145"/>
      <c r="BF14" s="174"/>
      <c r="BG14" s="235"/>
      <c r="BH14" s="151"/>
      <c r="BI14" s="20"/>
      <c r="BR14" s="15" t="s">
        <v>7</v>
      </c>
    </row>
    <row r="15" spans="1:70" ht="49.9" hidden="1" customHeight="1" thickBot="1" x14ac:dyDescent="0.3">
      <c r="A15" s="94"/>
      <c r="B15" s="95"/>
      <c r="C15" s="107"/>
      <c r="D15" s="238"/>
      <c r="E15" s="172"/>
      <c r="F15" s="172"/>
      <c r="G15" s="172"/>
      <c r="H15" s="163"/>
      <c r="I15" s="172"/>
      <c r="J15" s="170"/>
      <c r="K15" s="170"/>
      <c r="L15" s="170"/>
      <c r="M15" s="170"/>
      <c r="N15" s="170"/>
      <c r="O15" s="170"/>
      <c r="P15" s="170"/>
      <c r="Q15" s="170"/>
      <c r="R15" s="170"/>
      <c r="S15" s="170"/>
      <c r="T15" s="170"/>
      <c r="U15" s="170"/>
      <c r="V15" s="170"/>
      <c r="W15" s="170"/>
      <c r="X15" s="170"/>
      <c r="Y15" s="170"/>
      <c r="Z15" s="170"/>
      <c r="AA15" s="170"/>
      <c r="AB15" s="170"/>
      <c r="AC15" s="173"/>
      <c r="AD15" s="156"/>
      <c r="AE15" s="196"/>
      <c r="AF15" s="52"/>
      <c r="AG15" s="81"/>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84"/>
      <c r="AY15" s="198"/>
      <c r="AZ15" s="198"/>
      <c r="BA15" s="198"/>
      <c r="BB15" s="190"/>
      <c r="BC15" s="20"/>
      <c r="BD15" s="20"/>
      <c r="BE15" s="145"/>
      <c r="BF15" s="54"/>
      <c r="BG15" s="20"/>
      <c r="BH15" s="20"/>
      <c r="BI15" s="20"/>
    </row>
    <row r="16" spans="1:70" ht="49.9" hidden="1" customHeight="1" thickBot="1" x14ac:dyDescent="0.3">
      <c r="A16" s="94"/>
      <c r="B16" s="95"/>
      <c r="C16" s="202" t="s">
        <v>56</v>
      </c>
      <c r="D16" s="185"/>
      <c r="E16" s="185"/>
      <c r="F16" s="185"/>
      <c r="G16" s="185"/>
      <c r="H16" s="200"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85" t="str">
        <f t="shared" ref="I16" si="11">+IF(H16="MUY BAJA","20%",IF(H16="BAJA","40%",IF(H16="MEDIA","60%",IF(H16="ALTA","80%",IF(H16="MUY ALTA","100%","ERROR")))))</f>
        <v>ERROR</v>
      </c>
      <c r="J16" s="187"/>
      <c r="K16" s="187"/>
      <c r="L16" s="187"/>
      <c r="M16" s="187"/>
      <c r="N16" s="187"/>
      <c r="O16" s="187"/>
      <c r="P16" s="187"/>
      <c r="Q16" s="187"/>
      <c r="R16" s="187"/>
      <c r="S16" s="187"/>
      <c r="T16" s="187"/>
      <c r="U16" s="187"/>
      <c r="V16" s="187"/>
      <c r="W16" s="187"/>
      <c r="X16" s="187"/>
      <c r="Y16" s="187"/>
      <c r="Z16" s="187"/>
      <c r="AA16" s="187"/>
      <c r="AB16" s="187"/>
      <c r="AC16" s="189">
        <f t="shared" ref="AC16" si="12">COUNTIF(J16:AB18,"SI")</f>
        <v>0</v>
      </c>
      <c r="AD16" s="191" t="str">
        <f t="shared" ref="AD16:AD40" si="13">+IF(AND(AC16&gt;0,AC16&lt;6),"MODERADO",IF(AC16&gt;=12,"CATASTRÓFICO",IF(AND(AC16&gt;5,AC16&lt;12),"MAYOR","")))</f>
        <v/>
      </c>
      <c r="AE16" s="194"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19"/>
      <c r="AG16" s="27"/>
      <c r="AH16" s="27"/>
      <c r="AI16" s="27">
        <f t="shared" si="1"/>
        <v>0</v>
      </c>
      <c r="AJ16" s="27"/>
      <c r="AK16" s="27">
        <f t="shared" si="2"/>
        <v>0</v>
      </c>
      <c r="AL16" s="27"/>
      <c r="AM16" s="27">
        <f t="shared" si="3"/>
        <v>0</v>
      </c>
      <c r="AN16" s="27"/>
      <c r="AO16" s="27">
        <f t="shared" si="4"/>
        <v>0</v>
      </c>
      <c r="AP16" s="27"/>
      <c r="AQ16" s="27">
        <f t="shared" si="5"/>
        <v>0</v>
      </c>
      <c r="AR16" s="27"/>
      <c r="AS16" s="27">
        <f t="shared" si="6"/>
        <v>0</v>
      </c>
      <c r="AT16" s="27"/>
      <c r="AU16" s="27">
        <f t="shared" si="7"/>
        <v>0</v>
      </c>
      <c r="AV16" s="27">
        <f t="shared" si="8"/>
        <v>0</v>
      </c>
      <c r="AW16" s="28" t="str">
        <f t="shared" si="9"/>
        <v>ESTABLECER CONTROL</v>
      </c>
      <c r="AX16" s="183">
        <f t="shared" ref="AX16" si="15">AVERAGE(AV16:AV18)</f>
        <v>0</v>
      </c>
      <c r="AY16" s="197" t="str">
        <f t="shared" ref="AY16" si="16">IF(AX16&gt;95,"FUERTE",IF(AND(AX16&lt;95.01,AX16&gt;85.02),"MODERADO",IF(AND(AX16&lt;85.01,AX16&gt;1),"DEBIL","0")))</f>
        <v>0</v>
      </c>
      <c r="AZ16" s="197"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99" t="str">
        <f t="shared" ref="BA16" si="18">AD16</f>
        <v/>
      </c>
      <c r="BB16" s="193"/>
      <c r="BC16" s="20"/>
      <c r="BD16" s="20"/>
      <c r="BE16" s="20"/>
      <c r="BF16" s="20"/>
      <c r="BG16" s="20"/>
      <c r="BH16" s="20"/>
      <c r="BI16" s="20"/>
      <c r="BR16" s="15" t="s">
        <v>8</v>
      </c>
    </row>
    <row r="17" spans="1:72" ht="49.9" hidden="1" customHeight="1" thickBot="1" x14ac:dyDescent="0.3">
      <c r="A17" s="94"/>
      <c r="B17" s="95"/>
      <c r="C17" s="203"/>
      <c r="D17" s="94"/>
      <c r="E17" s="94"/>
      <c r="F17" s="94"/>
      <c r="G17" s="94"/>
      <c r="H17" s="92"/>
      <c r="I17" s="94"/>
      <c r="J17" s="170"/>
      <c r="K17" s="170"/>
      <c r="L17" s="170"/>
      <c r="M17" s="170"/>
      <c r="N17" s="170"/>
      <c r="O17" s="170"/>
      <c r="P17" s="170"/>
      <c r="Q17" s="170"/>
      <c r="R17" s="170"/>
      <c r="S17" s="170"/>
      <c r="T17" s="170"/>
      <c r="U17" s="170"/>
      <c r="V17" s="170"/>
      <c r="W17" s="170"/>
      <c r="X17" s="170"/>
      <c r="Y17" s="170"/>
      <c r="Z17" s="170"/>
      <c r="AA17" s="170"/>
      <c r="AB17" s="170"/>
      <c r="AC17" s="173"/>
      <c r="AD17" s="96"/>
      <c r="AE17" s="195"/>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76"/>
      <c r="AY17" s="164"/>
      <c r="AZ17" s="164"/>
      <c r="BA17" s="164"/>
      <c r="BB17" s="173"/>
      <c r="BC17" s="20"/>
      <c r="BD17" s="20"/>
      <c r="BE17" s="20"/>
      <c r="BF17" s="20"/>
      <c r="BG17" s="20"/>
      <c r="BH17" s="20"/>
      <c r="BI17" s="20"/>
    </row>
    <row r="18" spans="1:72" ht="49.9" hidden="1" customHeight="1" thickBot="1" x14ac:dyDescent="0.3">
      <c r="A18" s="94"/>
      <c r="B18" s="95"/>
      <c r="C18" s="107"/>
      <c r="D18" s="172"/>
      <c r="E18" s="172"/>
      <c r="F18" s="172"/>
      <c r="G18" s="172"/>
      <c r="H18" s="163"/>
      <c r="I18" s="172"/>
      <c r="J18" s="170"/>
      <c r="K18" s="170"/>
      <c r="L18" s="170"/>
      <c r="M18" s="170"/>
      <c r="N18" s="170"/>
      <c r="O18" s="170"/>
      <c r="P18" s="170"/>
      <c r="Q18" s="170"/>
      <c r="R18" s="170"/>
      <c r="S18" s="170"/>
      <c r="T18" s="170"/>
      <c r="U18" s="170"/>
      <c r="V18" s="170"/>
      <c r="W18" s="170"/>
      <c r="X18" s="170"/>
      <c r="Y18" s="170"/>
      <c r="Z18" s="170"/>
      <c r="AA18" s="170"/>
      <c r="AB18" s="170"/>
      <c r="AC18" s="173"/>
      <c r="AD18" s="156"/>
      <c r="AE18" s="196"/>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184"/>
      <c r="AY18" s="198"/>
      <c r="AZ18" s="198"/>
      <c r="BA18" s="198"/>
      <c r="BB18" s="190"/>
      <c r="BC18" s="20"/>
      <c r="BD18" s="20"/>
      <c r="BE18" s="20"/>
      <c r="BF18" s="20"/>
      <c r="BG18" s="20"/>
      <c r="BH18" s="20"/>
      <c r="BI18" s="20"/>
      <c r="BR18" s="15" t="s">
        <v>9</v>
      </c>
    </row>
    <row r="19" spans="1:72" ht="49.9" hidden="1" customHeight="1" thickBot="1" x14ac:dyDescent="0.3">
      <c r="A19" s="94"/>
      <c r="B19" s="95"/>
      <c r="C19" s="202" t="s">
        <v>57</v>
      </c>
      <c r="D19" s="185"/>
      <c r="E19" s="185"/>
      <c r="F19" s="185"/>
      <c r="G19" s="185"/>
      <c r="H19" s="200"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85" t="str">
        <f t="shared" ref="I19" si="20">+IF(H19="MUY BAJA","20%",IF(H19="BAJA","40%",IF(H19="MEDIA","60%",IF(H19="ALTA","80%",IF(H19="MUY ALTA","100%","ERROR")))))</f>
        <v>ERROR</v>
      </c>
      <c r="J19" s="187"/>
      <c r="K19" s="187"/>
      <c r="L19" s="187"/>
      <c r="M19" s="187"/>
      <c r="N19" s="187"/>
      <c r="O19" s="187"/>
      <c r="P19" s="187"/>
      <c r="Q19" s="187"/>
      <c r="R19" s="187"/>
      <c r="S19" s="187"/>
      <c r="T19" s="187"/>
      <c r="U19" s="187"/>
      <c r="V19" s="187"/>
      <c r="W19" s="187"/>
      <c r="X19" s="187"/>
      <c r="Y19" s="187"/>
      <c r="Z19" s="187"/>
      <c r="AA19" s="187"/>
      <c r="AB19" s="187"/>
      <c r="AC19" s="189">
        <f t="shared" ref="AC19" si="21">COUNTIF(J19:AB21,"SI")</f>
        <v>0</v>
      </c>
      <c r="AD19" s="191" t="str">
        <f t="shared" si="13"/>
        <v/>
      </c>
      <c r="AE19" s="194"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83">
        <f t="shared" ref="AX19" si="23">AVERAGE(AV19:AV21)</f>
        <v>0</v>
      </c>
      <c r="AY19" s="197" t="str">
        <f t="shared" ref="AY19" si="24">IF(AX19&gt;95,"FUERTE",IF(AND(AX19&lt;95.01,AX19&gt;85.02),"MODERADO",IF(AND(AX19&lt;85.01,AX19&gt;1),"DEBIL","0")))</f>
        <v>0</v>
      </c>
      <c r="AZ19" s="197"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99" t="str">
        <f t="shared" ref="BA19" si="26">AD19</f>
        <v/>
      </c>
      <c r="BB19" s="193"/>
      <c r="BC19" s="20"/>
      <c r="BD19" s="20"/>
      <c r="BE19" s="20"/>
      <c r="BF19" s="20"/>
      <c r="BG19" s="20"/>
      <c r="BH19" s="20"/>
      <c r="BI19" s="20"/>
      <c r="BR19" s="15" t="s">
        <v>13</v>
      </c>
    </row>
    <row r="20" spans="1:72" ht="49.9" hidden="1" customHeight="1" thickBot="1" x14ac:dyDescent="0.3">
      <c r="A20" s="94"/>
      <c r="B20" s="95"/>
      <c r="C20" s="203"/>
      <c r="D20" s="94"/>
      <c r="E20" s="94"/>
      <c r="F20" s="94"/>
      <c r="G20" s="94"/>
      <c r="H20" s="92"/>
      <c r="I20" s="94"/>
      <c r="J20" s="170"/>
      <c r="K20" s="170"/>
      <c r="L20" s="170"/>
      <c r="M20" s="170"/>
      <c r="N20" s="170"/>
      <c r="O20" s="170"/>
      <c r="P20" s="170"/>
      <c r="Q20" s="170"/>
      <c r="R20" s="170"/>
      <c r="S20" s="170"/>
      <c r="T20" s="170"/>
      <c r="U20" s="170"/>
      <c r="V20" s="170"/>
      <c r="W20" s="170"/>
      <c r="X20" s="170"/>
      <c r="Y20" s="170"/>
      <c r="Z20" s="170"/>
      <c r="AA20" s="170"/>
      <c r="AB20" s="170"/>
      <c r="AC20" s="173"/>
      <c r="AD20" s="96"/>
      <c r="AE20" s="195"/>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76"/>
      <c r="AY20" s="164"/>
      <c r="AZ20" s="164"/>
      <c r="BA20" s="164"/>
      <c r="BB20" s="173"/>
      <c r="BC20" s="20"/>
      <c r="BD20" s="20"/>
      <c r="BE20" s="20"/>
      <c r="BF20" s="20"/>
      <c r="BG20" s="20"/>
      <c r="BH20" s="20"/>
      <c r="BI20" s="20"/>
      <c r="BR20" s="15" t="s">
        <v>14</v>
      </c>
    </row>
    <row r="21" spans="1:72" ht="49.9" hidden="1" customHeight="1" thickBot="1" x14ac:dyDescent="0.3">
      <c r="A21" s="94"/>
      <c r="B21" s="95"/>
      <c r="C21" s="107"/>
      <c r="D21" s="172"/>
      <c r="E21" s="172"/>
      <c r="F21" s="172"/>
      <c r="G21" s="172"/>
      <c r="H21" s="163"/>
      <c r="I21" s="172"/>
      <c r="J21" s="170"/>
      <c r="K21" s="170"/>
      <c r="L21" s="170"/>
      <c r="M21" s="170"/>
      <c r="N21" s="170"/>
      <c r="O21" s="170"/>
      <c r="P21" s="170"/>
      <c r="Q21" s="170"/>
      <c r="R21" s="170"/>
      <c r="S21" s="170"/>
      <c r="T21" s="170"/>
      <c r="U21" s="170"/>
      <c r="V21" s="170"/>
      <c r="W21" s="170"/>
      <c r="X21" s="170"/>
      <c r="Y21" s="170"/>
      <c r="Z21" s="170"/>
      <c r="AA21" s="170"/>
      <c r="AB21" s="170"/>
      <c r="AC21" s="173"/>
      <c r="AD21" s="156"/>
      <c r="AE21" s="196"/>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84"/>
      <c r="AY21" s="198"/>
      <c r="AZ21" s="198"/>
      <c r="BA21" s="198"/>
      <c r="BB21" s="190"/>
      <c r="BC21" s="20"/>
      <c r="BD21" s="20"/>
      <c r="BE21" s="20"/>
      <c r="BF21" s="20"/>
      <c r="BG21" s="20"/>
      <c r="BH21" s="20"/>
      <c r="BI21" s="20"/>
      <c r="BR21" s="15" t="s">
        <v>15</v>
      </c>
    </row>
    <row r="22" spans="1:72" ht="49.9" hidden="1" customHeight="1" thickBot="1" x14ac:dyDescent="0.3">
      <c r="A22" s="94"/>
      <c r="B22" s="95"/>
      <c r="C22" s="202" t="s">
        <v>58</v>
      </c>
      <c r="D22" s="185"/>
      <c r="E22" s="185"/>
      <c r="F22" s="185"/>
      <c r="G22" s="185"/>
      <c r="H22" s="200"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85" t="str">
        <f t="shared" ref="I22" si="28">+IF(H22="MUY BAJA","20%",IF(H22="BAJA","40%",IF(H22="MEDIA","60%",IF(H22="ALTA","80%",IF(H22="MUY ALTA","100%","ERROR")))))</f>
        <v>ERROR</v>
      </c>
      <c r="J22" s="187"/>
      <c r="K22" s="187"/>
      <c r="L22" s="187"/>
      <c r="M22" s="187"/>
      <c r="N22" s="187"/>
      <c r="O22" s="187"/>
      <c r="P22" s="187"/>
      <c r="Q22" s="187"/>
      <c r="R22" s="187"/>
      <c r="S22" s="187"/>
      <c r="T22" s="187"/>
      <c r="U22" s="187"/>
      <c r="V22" s="187"/>
      <c r="W22" s="187"/>
      <c r="X22" s="187"/>
      <c r="Y22" s="187"/>
      <c r="Z22" s="187"/>
      <c r="AA22" s="187"/>
      <c r="AB22" s="187"/>
      <c r="AC22" s="189">
        <f t="shared" ref="AC22" si="29">COUNTIF(J22:AB24,"SI")</f>
        <v>0</v>
      </c>
      <c r="AD22" s="191" t="str">
        <f t="shared" si="13"/>
        <v/>
      </c>
      <c r="AE22" s="194"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83">
        <f t="shared" ref="AX22" si="31">AVERAGE(AV22:AV24)</f>
        <v>0</v>
      </c>
      <c r="AY22" s="197" t="str">
        <f t="shared" ref="AY22" si="32">IF(AX22&gt;95,"FUERTE",IF(AND(AX22&lt;95.01,AX22&gt;85.02),"MODERADO",IF(AND(AX22&lt;85.01,AX22&gt;1),"DEBIL","0")))</f>
        <v>0</v>
      </c>
      <c r="AZ22" s="197"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99" t="str">
        <f t="shared" ref="BA22" si="34">AD22</f>
        <v/>
      </c>
      <c r="BB22" s="193"/>
      <c r="BC22" s="20"/>
      <c r="BD22" s="20"/>
      <c r="BE22" s="20"/>
      <c r="BF22" s="20"/>
      <c r="BG22" s="20"/>
      <c r="BH22" s="20"/>
      <c r="BI22" s="20"/>
      <c r="BT22" s="15" t="s">
        <v>24</v>
      </c>
    </row>
    <row r="23" spans="1:72" ht="49.9" hidden="1" customHeight="1" thickBot="1" x14ac:dyDescent="0.3">
      <c r="A23" s="94"/>
      <c r="B23" s="95"/>
      <c r="C23" s="203"/>
      <c r="D23" s="94"/>
      <c r="E23" s="94"/>
      <c r="F23" s="94"/>
      <c r="G23" s="94"/>
      <c r="H23" s="92"/>
      <c r="I23" s="94"/>
      <c r="J23" s="170"/>
      <c r="K23" s="170"/>
      <c r="L23" s="170"/>
      <c r="M23" s="170"/>
      <c r="N23" s="170"/>
      <c r="O23" s="170"/>
      <c r="P23" s="170"/>
      <c r="Q23" s="170"/>
      <c r="R23" s="170"/>
      <c r="S23" s="170"/>
      <c r="T23" s="170"/>
      <c r="U23" s="170"/>
      <c r="V23" s="170"/>
      <c r="W23" s="170"/>
      <c r="X23" s="170"/>
      <c r="Y23" s="170"/>
      <c r="Z23" s="170"/>
      <c r="AA23" s="170"/>
      <c r="AB23" s="170"/>
      <c r="AC23" s="173"/>
      <c r="AD23" s="96"/>
      <c r="AE23" s="195"/>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76"/>
      <c r="AY23" s="164"/>
      <c r="AZ23" s="164"/>
      <c r="BA23" s="164"/>
      <c r="BB23" s="173"/>
      <c r="BC23" s="20"/>
      <c r="BD23" s="20"/>
      <c r="BE23" s="20"/>
      <c r="BF23" s="20"/>
      <c r="BG23" s="20"/>
      <c r="BH23" s="20"/>
      <c r="BI23" s="20"/>
      <c r="BT23" s="15" t="s">
        <v>25</v>
      </c>
    </row>
    <row r="24" spans="1:72" ht="49.9" hidden="1" customHeight="1" thickBot="1" x14ac:dyDescent="0.3">
      <c r="A24" s="94"/>
      <c r="B24" s="95"/>
      <c r="C24" s="107"/>
      <c r="D24" s="172"/>
      <c r="E24" s="172"/>
      <c r="F24" s="172"/>
      <c r="G24" s="172"/>
      <c r="H24" s="163"/>
      <c r="I24" s="172"/>
      <c r="J24" s="170"/>
      <c r="K24" s="170"/>
      <c r="L24" s="170"/>
      <c r="M24" s="170"/>
      <c r="N24" s="170"/>
      <c r="O24" s="170"/>
      <c r="P24" s="170"/>
      <c r="Q24" s="170"/>
      <c r="R24" s="170"/>
      <c r="S24" s="170"/>
      <c r="T24" s="170"/>
      <c r="U24" s="170"/>
      <c r="V24" s="170"/>
      <c r="W24" s="170"/>
      <c r="X24" s="170"/>
      <c r="Y24" s="170"/>
      <c r="Z24" s="170"/>
      <c r="AA24" s="170"/>
      <c r="AB24" s="170"/>
      <c r="AC24" s="173"/>
      <c r="AD24" s="156"/>
      <c r="AE24" s="196"/>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84"/>
      <c r="AY24" s="198"/>
      <c r="AZ24" s="198"/>
      <c r="BA24" s="198"/>
      <c r="BB24" s="190"/>
      <c r="BC24" s="20"/>
      <c r="BD24" s="20"/>
      <c r="BE24" s="20"/>
      <c r="BF24" s="20"/>
      <c r="BG24" s="20"/>
      <c r="BH24" s="20"/>
      <c r="BI24" s="20"/>
      <c r="BT24" s="15" t="s">
        <v>26</v>
      </c>
    </row>
    <row r="25" spans="1:72" ht="49.9" hidden="1" customHeight="1" thickBot="1" x14ac:dyDescent="0.3">
      <c r="A25" s="94"/>
      <c r="B25" s="95"/>
      <c r="C25" s="202" t="s">
        <v>59</v>
      </c>
      <c r="D25" s="185"/>
      <c r="E25" s="185"/>
      <c r="F25" s="185"/>
      <c r="G25" s="185"/>
      <c r="H25" s="200"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85" t="str">
        <f t="shared" ref="I25" si="36">+IF(H25="MUY BAJA","20%",IF(H25="BAJA","40%",IF(H25="MEDIA","60%",IF(H25="ALTA","80%",IF(H25="MUY ALTA","100%","ERROR")))))</f>
        <v>ERROR</v>
      </c>
      <c r="J25" s="187"/>
      <c r="K25" s="187"/>
      <c r="L25" s="187"/>
      <c r="M25" s="187"/>
      <c r="N25" s="187"/>
      <c r="O25" s="187"/>
      <c r="P25" s="187"/>
      <c r="Q25" s="187"/>
      <c r="R25" s="187"/>
      <c r="S25" s="187"/>
      <c r="T25" s="187"/>
      <c r="U25" s="187"/>
      <c r="V25" s="187"/>
      <c r="W25" s="187"/>
      <c r="X25" s="187"/>
      <c r="Y25" s="187"/>
      <c r="Z25" s="187"/>
      <c r="AA25" s="187"/>
      <c r="AB25" s="187"/>
      <c r="AC25" s="189">
        <f t="shared" ref="AC25" si="37">COUNTIF(J25:AB27,"SI")</f>
        <v>0</v>
      </c>
      <c r="AD25" s="191" t="str">
        <f t="shared" si="13"/>
        <v/>
      </c>
      <c r="AE25" s="194"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83">
        <f t="shared" ref="AX25" si="39">AVERAGE(AV25:AV27)</f>
        <v>0</v>
      </c>
      <c r="AY25" s="197" t="str">
        <f t="shared" ref="AY25" si="40">IF(AX25&gt;95,"FUERTE",IF(AND(AX25&lt;95.01,AX25&gt;85.02),"MODERADO",IF(AND(AX25&lt;85.01,AX25&gt;1),"DEBIL","0")))</f>
        <v>0</v>
      </c>
      <c r="AZ25" s="197"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99" t="str">
        <f t="shared" ref="BA25" si="42">AD25</f>
        <v/>
      </c>
      <c r="BB25" s="193"/>
      <c r="BC25" s="20"/>
      <c r="BD25" s="20"/>
      <c r="BE25" s="20"/>
      <c r="BF25" s="20"/>
      <c r="BG25" s="20"/>
      <c r="BH25" s="20"/>
      <c r="BI25" s="20"/>
    </row>
    <row r="26" spans="1:72" ht="49.9" hidden="1" customHeight="1" thickBot="1" x14ac:dyDescent="0.3">
      <c r="A26" s="94"/>
      <c r="B26" s="95"/>
      <c r="C26" s="203"/>
      <c r="D26" s="94"/>
      <c r="E26" s="94"/>
      <c r="F26" s="94"/>
      <c r="G26" s="94"/>
      <c r="H26" s="92"/>
      <c r="I26" s="94"/>
      <c r="J26" s="170"/>
      <c r="K26" s="170"/>
      <c r="L26" s="170"/>
      <c r="M26" s="170"/>
      <c r="N26" s="170"/>
      <c r="O26" s="170"/>
      <c r="P26" s="170"/>
      <c r="Q26" s="170"/>
      <c r="R26" s="170"/>
      <c r="S26" s="170"/>
      <c r="T26" s="170"/>
      <c r="U26" s="170"/>
      <c r="V26" s="170"/>
      <c r="W26" s="170"/>
      <c r="X26" s="170"/>
      <c r="Y26" s="170"/>
      <c r="Z26" s="170"/>
      <c r="AA26" s="170"/>
      <c r="AB26" s="170"/>
      <c r="AC26" s="173"/>
      <c r="AD26" s="96"/>
      <c r="AE26" s="195"/>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76"/>
      <c r="AY26" s="164"/>
      <c r="AZ26" s="164"/>
      <c r="BA26" s="164"/>
      <c r="BB26" s="173"/>
      <c r="BC26" s="20"/>
      <c r="BD26" s="20"/>
      <c r="BE26" s="20"/>
      <c r="BF26" s="20"/>
      <c r="BG26" s="20"/>
      <c r="BH26" s="20"/>
      <c r="BI26" s="20"/>
    </row>
    <row r="27" spans="1:72" ht="49.9" hidden="1" customHeight="1" thickBot="1" x14ac:dyDescent="0.3">
      <c r="A27" s="94"/>
      <c r="B27" s="95"/>
      <c r="C27" s="107"/>
      <c r="D27" s="172"/>
      <c r="E27" s="172"/>
      <c r="F27" s="172"/>
      <c r="G27" s="172"/>
      <c r="H27" s="163"/>
      <c r="I27" s="172"/>
      <c r="J27" s="170"/>
      <c r="K27" s="170"/>
      <c r="L27" s="170"/>
      <c r="M27" s="170"/>
      <c r="N27" s="170"/>
      <c r="O27" s="170"/>
      <c r="P27" s="170"/>
      <c r="Q27" s="170"/>
      <c r="R27" s="170"/>
      <c r="S27" s="170"/>
      <c r="T27" s="170"/>
      <c r="U27" s="170"/>
      <c r="V27" s="170"/>
      <c r="W27" s="170"/>
      <c r="X27" s="170"/>
      <c r="Y27" s="170"/>
      <c r="Z27" s="170"/>
      <c r="AA27" s="170"/>
      <c r="AB27" s="170"/>
      <c r="AC27" s="173"/>
      <c r="AD27" s="156"/>
      <c r="AE27" s="196"/>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84"/>
      <c r="AY27" s="198"/>
      <c r="AZ27" s="198"/>
      <c r="BA27" s="198"/>
      <c r="BB27" s="190"/>
      <c r="BC27" s="20"/>
      <c r="BD27" s="20"/>
      <c r="BE27" s="20"/>
      <c r="BF27" s="20"/>
      <c r="BG27" s="20"/>
      <c r="BH27" s="20"/>
      <c r="BI27" s="20"/>
    </row>
    <row r="28" spans="1:72" ht="49.9" hidden="1" customHeight="1" thickBot="1" x14ac:dyDescent="0.3">
      <c r="A28" s="94"/>
      <c r="B28" s="95"/>
      <c r="C28" s="202" t="s">
        <v>60</v>
      </c>
      <c r="D28" s="185"/>
      <c r="E28" s="185"/>
      <c r="F28" s="185"/>
      <c r="G28" s="185"/>
      <c r="H28" s="200"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85" t="str">
        <f t="shared" ref="I28" si="44">+IF(H28="MUY BAJA","20%",IF(H28="BAJA","40%",IF(H28="MEDIA","60%",IF(H28="ALTA","80%",IF(H28="MUY ALTA","100%","ERROR")))))</f>
        <v>ERROR</v>
      </c>
      <c r="J28" s="187"/>
      <c r="K28" s="187"/>
      <c r="L28" s="187"/>
      <c r="M28" s="187"/>
      <c r="N28" s="187"/>
      <c r="O28" s="187"/>
      <c r="P28" s="187"/>
      <c r="Q28" s="187"/>
      <c r="R28" s="187"/>
      <c r="S28" s="187"/>
      <c r="T28" s="187"/>
      <c r="U28" s="187"/>
      <c r="V28" s="187"/>
      <c r="W28" s="187"/>
      <c r="X28" s="187"/>
      <c r="Y28" s="187"/>
      <c r="Z28" s="187"/>
      <c r="AA28" s="187"/>
      <c r="AB28" s="187"/>
      <c r="AC28" s="189">
        <f t="shared" ref="AC28" si="45">COUNTIF(J28:AB30,"SI")</f>
        <v>0</v>
      </c>
      <c r="AD28" s="191" t="str">
        <f t="shared" si="13"/>
        <v/>
      </c>
      <c r="AE28" s="194"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83">
        <f t="shared" ref="AX28" si="47">AVERAGE(AV28:AV30)</f>
        <v>0</v>
      </c>
      <c r="AY28" s="197" t="str">
        <f t="shared" ref="AY28" si="48">IF(AX28&gt;95,"FUERTE",IF(AND(AX28&lt;95.01,AX28&gt;85.02),"MODERADO",IF(AND(AX28&lt;85.01,AX28&gt;1),"DEBIL","0")))</f>
        <v>0</v>
      </c>
      <c r="AZ28" s="197"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99" t="str">
        <f t="shared" ref="BA28" si="50">AD28</f>
        <v/>
      </c>
      <c r="BB28" s="193"/>
      <c r="BC28" s="20"/>
      <c r="BD28" s="20"/>
      <c r="BE28" s="20"/>
      <c r="BF28" s="20"/>
      <c r="BG28" s="20"/>
      <c r="BH28" s="20"/>
      <c r="BI28" s="20"/>
    </row>
    <row r="29" spans="1:72" ht="49.9" hidden="1" customHeight="1" thickBot="1" x14ac:dyDescent="0.3">
      <c r="A29" s="94"/>
      <c r="B29" s="95"/>
      <c r="C29" s="203"/>
      <c r="D29" s="94"/>
      <c r="E29" s="94"/>
      <c r="F29" s="94"/>
      <c r="G29" s="94"/>
      <c r="H29" s="92"/>
      <c r="I29" s="94"/>
      <c r="J29" s="170"/>
      <c r="K29" s="170"/>
      <c r="L29" s="170"/>
      <c r="M29" s="170"/>
      <c r="N29" s="170"/>
      <c r="O29" s="170"/>
      <c r="P29" s="170"/>
      <c r="Q29" s="170"/>
      <c r="R29" s="170"/>
      <c r="S29" s="170"/>
      <c r="T29" s="170"/>
      <c r="U29" s="170"/>
      <c r="V29" s="170"/>
      <c r="W29" s="170"/>
      <c r="X29" s="170"/>
      <c r="Y29" s="170"/>
      <c r="Z29" s="170"/>
      <c r="AA29" s="170"/>
      <c r="AB29" s="170"/>
      <c r="AC29" s="173"/>
      <c r="AD29" s="96"/>
      <c r="AE29" s="195"/>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76"/>
      <c r="AY29" s="164"/>
      <c r="AZ29" s="164"/>
      <c r="BA29" s="164"/>
      <c r="BB29" s="173"/>
      <c r="BC29" s="20"/>
      <c r="BD29" s="20"/>
      <c r="BE29" s="20"/>
      <c r="BF29" s="20"/>
      <c r="BG29" s="20"/>
      <c r="BH29" s="20"/>
      <c r="BI29" s="20"/>
    </row>
    <row r="30" spans="1:72" ht="49.9" hidden="1" customHeight="1" thickBot="1" x14ac:dyDescent="0.3">
      <c r="A30" s="94"/>
      <c r="B30" s="95"/>
      <c r="C30" s="107"/>
      <c r="D30" s="172"/>
      <c r="E30" s="172"/>
      <c r="F30" s="172"/>
      <c r="G30" s="172"/>
      <c r="H30" s="163"/>
      <c r="I30" s="172"/>
      <c r="J30" s="170"/>
      <c r="K30" s="170"/>
      <c r="L30" s="170"/>
      <c r="M30" s="170"/>
      <c r="N30" s="170"/>
      <c r="O30" s="170"/>
      <c r="P30" s="170"/>
      <c r="Q30" s="170"/>
      <c r="R30" s="170"/>
      <c r="S30" s="170"/>
      <c r="T30" s="170"/>
      <c r="U30" s="170"/>
      <c r="V30" s="170"/>
      <c r="W30" s="170"/>
      <c r="X30" s="170"/>
      <c r="Y30" s="170"/>
      <c r="Z30" s="170"/>
      <c r="AA30" s="170"/>
      <c r="AB30" s="170"/>
      <c r="AC30" s="173"/>
      <c r="AD30" s="156"/>
      <c r="AE30" s="196"/>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84"/>
      <c r="AY30" s="198"/>
      <c r="AZ30" s="198"/>
      <c r="BA30" s="198"/>
      <c r="BB30" s="190"/>
      <c r="BC30" s="20"/>
      <c r="BD30" s="20"/>
      <c r="BE30" s="20"/>
      <c r="BF30" s="20"/>
      <c r="BG30" s="20"/>
      <c r="BH30" s="20"/>
      <c r="BI30" s="20"/>
    </row>
    <row r="31" spans="1:72" ht="49.9" hidden="1" customHeight="1" thickBot="1" x14ac:dyDescent="0.3">
      <c r="A31" s="94"/>
      <c r="B31" s="95"/>
      <c r="C31" s="202" t="s">
        <v>61</v>
      </c>
      <c r="D31" s="185"/>
      <c r="E31" s="185"/>
      <c r="F31" s="185"/>
      <c r="G31" s="185"/>
      <c r="H31" s="200"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85" t="str">
        <f t="shared" ref="I31" si="52">+IF(H31="MUY BAJA","20%",IF(H31="BAJA","40%",IF(H31="MEDIA","60%",IF(H31="ALTA","80%",IF(H31="MUY ALTA","100%","ERROR")))))</f>
        <v>ERROR</v>
      </c>
      <c r="J31" s="187"/>
      <c r="K31" s="187"/>
      <c r="L31" s="187"/>
      <c r="M31" s="187"/>
      <c r="N31" s="187"/>
      <c r="O31" s="187"/>
      <c r="P31" s="187"/>
      <c r="Q31" s="187"/>
      <c r="R31" s="187"/>
      <c r="S31" s="187"/>
      <c r="T31" s="187"/>
      <c r="U31" s="187"/>
      <c r="V31" s="187"/>
      <c r="W31" s="187"/>
      <c r="X31" s="187"/>
      <c r="Y31" s="187"/>
      <c r="Z31" s="187"/>
      <c r="AA31" s="187"/>
      <c r="AB31" s="187"/>
      <c r="AC31" s="189">
        <f t="shared" ref="AC31" si="53">COUNTIF(J31:AB33,"SI")</f>
        <v>0</v>
      </c>
      <c r="AD31" s="191" t="str">
        <f t="shared" si="13"/>
        <v/>
      </c>
      <c r="AE31" s="194"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83">
        <f t="shared" ref="AX31" si="55">AVERAGE(AV31:AV33)</f>
        <v>0</v>
      </c>
      <c r="AY31" s="197" t="str">
        <f t="shared" ref="AY31" si="56">IF(AX31&gt;95,"FUERTE",IF(AND(AX31&lt;95.01,AX31&gt;85.02),"MODERADO",IF(AND(AX31&lt;85.01,AX31&gt;1),"DEBIL","0")))</f>
        <v>0</v>
      </c>
      <c r="AZ31" s="197"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99" t="str">
        <f t="shared" ref="BA31" si="58">AD31</f>
        <v/>
      </c>
      <c r="BB31" s="193"/>
      <c r="BC31" s="20"/>
      <c r="BD31" s="20"/>
      <c r="BE31" s="20"/>
      <c r="BF31" s="20"/>
      <c r="BG31" s="20"/>
      <c r="BH31" s="20"/>
      <c r="BI31" s="20"/>
    </row>
    <row r="32" spans="1:72" ht="49.9" hidden="1" customHeight="1" thickBot="1" x14ac:dyDescent="0.3">
      <c r="A32" s="94"/>
      <c r="B32" s="95"/>
      <c r="C32" s="203"/>
      <c r="D32" s="94"/>
      <c r="E32" s="94"/>
      <c r="F32" s="94"/>
      <c r="G32" s="94"/>
      <c r="H32" s="92"/>
      <c r="I32" s="94"/>
      <c r="J32" s="170"/>
      <c r="K32" s="170"/>
      <c r="L32" s="170"/>
      <c r="M32" s="170"/>
      <c r="N32" s="170"/>
      <c r="O32" s="170"/>
      <c r="P32" s="170"/>
      <c r="Q32" s="170"/>
      <c r="R32" s="170"/>
      <c r="S32" s="170"/>
      <c r="T32" s="170"/>
      <c r="U32" s="170"/>
      <c r="V32" s="170"/>
      <c r="W32" s="170"/>
      <c r="X32" s="170"/>
      <c r="Y32" s="170"/>
      <c r="Z32" s="170"/>
      <c r="AA32" s="170"/>
      <c r="AB32" s="170"/>
      <c r="AC32" s="173"/>
      <c r="AD32" s="96"/>
      <c r="AE32" s="195"/>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76"/>
      <c r="AY32" s="164"/>
      <c r="AZ32" s="164"/>
      <c r="BA32" s="164"/>
      <c r="BB32" s="173"/>
      <c r="BC32" s="20"/>
      <c r="BD32" s="20"/>
      <c r="BE32" s="20"/>
      <c r="BF32" s="20"/>
      <c r="BG32" s="20"/>
      <c r="BH32" s="20"/>
      <c r="BI32" s="20"/>
    </row>
    <row r="33" spans="1:61" ht="49.9" hidden="1" customHeight="1" thickBot="1" x14ac:dyDescent="0.3">
      <c r="A33" s="94"/>
      <c r="B33" s="95"/>
      <c r="C33" s="107"/>
      <c r="D33" s="172"/>
      <c r="E33" s="172"/>
      <c r="F33" s="172"/>
      <c r="G33" s="172"/>
      <c r="H33" s="163"/>
      <c r="I33" s="172"/>
      <c r="J33" s="170"/>
      <c r="K33" s="170"/>
      <c r="L33" s="170"/>
      <c r="M33" s="170"/>
      <c r="N33" s="170"/>
      <c r="O33" s="170"/>
      <c r="P33" s="170"/>
      <c r="Q33" s="170"/>
      <c r="R33" s="170"/>
      <c r="S33" s="170"/>
      <c r="T33" s="170"/>
      <c r="U33" s="170"/>
      <c r="V33" s="170"/>
      <c r="W33" s="170"/>
      <c r="X33" s="170"/>
      <c r="Y33" s="170"/>
      <c r="Z33" s="170"/>
      <c r="AA33" s="170"/>
      <c r="AB33" s="170"/>
      <c r="AC33" s="173"/>
      <c r="AD33" s="156"/>
      <c r="AE33" s="196"/>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84"/>
      <c r="AY33" s="198"/>
      <c r="AZ33" s="198"/>
      <c r="BA33" s="198"/>
      <c r="BB33" s="190"/>
      <c r="BC33" s="20"/>
      <c r="BD33" s="20"/>
      <c r="BE33" s="20"/>
      <c r="BF33" s="20"/>
      <c r="BG33" s="20"/>
      <c r="BH33" s="20"/>
      <c r="BI33" s="20"/>
    </row>
    <row r="34" spans="1:61" ht="49.9" hidden="1" customHeight="1" thickBot="1" x14ac:dyDescent="0.3">
      <c r="A34" s="94"/>
      <c r="B34" s="95"/>
      <c r="C34" s="202" t="s">
        <v>62</v>
      </c>
      <c r="D34" s="185"/>
      <c r="E34" s="185"/>
      <c r="F34" s="185"/>
      <c r="G34" s="185"/>
      <c r="H34" s="200"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85" t="str">
        <f t="shared" ref="I34" si="60">+IF(H34="MUY BAJA","20%",IF(H34="BAJA","40%",IF(H34="MEDIA","60%",IF(H34="ALTA","80%",IF(H34="MUY ALTA","100%","ERROR")))))</f>
        <v>ERROR</v>
      </c>
      <c r="J34" s="187"/>
      <c r="K34" s="187"/>
      <c r="L34" s="187"/>
      <c r="M34" s="187"/>
      <c r="N34" s="187"/>
      <c r="O34" s="187"/>
      <c r="P34" s="187"/>
      <c r="Q34" s="187"/>
      <c r="R34" s="187"/>
      <c r="S34" s="187"/>
      <c r="T34" s="187"/>
      <c r="U34" s="187"/>
      <c r="V34" s="187"/>
      <c r="W34" s="187"/>
      <c r="X34" s="187"/>
      <c r="Y34" s="187"/>
      <c r="Z34" s="187"/>
      <c r="AA34" s="187"/>
      <c r="AB34" s="187"/>
      <c r="AC34" s="189">
        <f t="shared" ref="AC34" si="61">COUNTIF(J34:AB36,"SI")</f>
        <v>0</v>
      </c>
      <c r="AD34" s="191" t="str">
        <f t="shared" si="13"/>
        <v/>
      </c>
      <c r="AE34" s="194"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83">
        <f t="shared" ref="AX34" si="63">AVERAGE(AV34:AV36)</f>
        <v>0</v>
      </c>
      <c r="AY34" s="197" t="str">
        <f t="shared" ref="AY34" si="64">IF(AX34&gt;95,"FUERTE",IF(AND(AX34&lt;95.01,AX34&gt;85.02),"MODERADO",IF(AND(AX34&lt;85.01,AX34&gt;1),"DEBIL","0")))</f>
        <v>0</v>
      </c>
      <c r="AZ34" s="197"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99" t="str">
        <f t="shared" ref="BA34" si="66">AD34</f>
        <v/>
      </c>
      <c r="BB34" s="193"/>
      <c r="BC34" s="20"/>
      <c r="BD34" s="20"/>
      <c r="BE34" s="20"/>
      <c r="BF34" s="20"/>
      <c r="BG34" s="20"/>
      <c r="BH34" s="20"/>
      <c r="BI34" s="20"/>
    </row>
    <row r="35" spans="1:61" ht="49.9" hidden="1" customHeight="1" thickBot="1" x14ac:dyDescent="0.3">
      <c r="A35" s="94"/>
      <c r="B35" s="95"/>
      <c r="C35" s="203"/>
      <c r="D35" s="94"/>
      <c r="E35" s="94"/>
      <c r="F35" s="94"/>
      <c r="G35" s="94"/>
      <c r="H35" s="92"/>
      <c r="I35" s="94"/>
      <c r="J35" s="170"/>
      <c r="K35" s="170"/>
      <c r="L35" s="170"/>
      <c r="M35" s="170"/>
      <c r="N35" s="170"/>
      <c r="O35" s="170"/>
      <c r="P35" s="170"/>
      <c r="Q35" s="170"/>
      <c r="R35" s="170"/>
      <c r="S35" s="170"/>
      <c r="T35" s="170"/>
      <c r="U35" s="170"/>
      <c r="V35" s="170"/>
      <c r="W35" s="170"/>
      <c r="X35" s="170"/>
      <c r="Y35" s="170"/>
      <c r="Z35" s="170"/>
      <c r="AA35" s="170"/>
      <c r="AB35" s="170"/>
      <c r="AC35" s="173"/>
      <c r="AD35" s="96"/>
      <c r="AE35" s="195"/>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76"/>
      <c r="AY35" s="164"/>
      <c r="AZ35" s="164"/>
      <c r="BA35" s="164"/>
      <c r="BB35" s="173"/>
      <c r="BC35" s="20"/>
      <c r="BD35" s="20"/>
      <c r="BE35" s="20"/>
      <c r="BF35" s="20"/>
      <c r="BG35" s="20"/>
      <c r="BH35" s="20"/>
      <c r="BI35" s="20"/>
    </row>
    <row r="36" spans="1:61" ht="49.9" hidden="1" customHeight="1" thickBot="1" x14ac:dyDescent="0.3">
      <c r="A36" s="94"/>
      <c r="B36" s="95"/>
      <c r="C36" s="107"/>
      <c r="D36" s="172"/>
      <c r="E36" s="172"/>
      <c r="F36" s="172"/>
      <c r="G36" s="172"/>
      <c r="H36" s="163"/>
      <c r="I36" s="172"/>
      <c r="J36" s="170"/>
      <c r="K36" s="170"/>
      <c r="L36" s="170"/>
      <c r="M36" s="170"/>
      <c r="N36" s="170"/>
      <c r="O36" s="170"/>
      <c r="P36" s="170"/>
      <c r="Q36" s="170"/>
      <c r="R36" s="170"/>
      <c r="S36" s="170"/>
      <c r="T36" s="170"/>
      <c r="U36" s="170"/>
      <c r="V36" s="170"/>
      <c r="W36" s="170"/>
      <c r="X36" s="170"/>
      <c r="Y36" s="170"/>
      <c r="Z36" s="170"/>
      <c r="AA36" s="170"/>
      <c r="AB36" s="170"/>
      <c r="AC36" s="173"/>
      <c r="AD36" s="156"/>
      <c r="AE36" s="196"/>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84"/>
      <c r="AY36" s="198"/>
      <c r="AZ36" s="198"/>
      <c r="BA36" s="198"/>
      <c r="BB36" s="190"/>
      <c r="BC36" s="20"/>
      <c r="BD36" s="20"/>
      <c r="BE36" s="20"/>
      <c r="BF36" s="20"/>
      <c r="BG36" s="20"/>
      <c r="BH36" s="20"/>
      <c r="BI36" s="20"/>
    </row>
    <row r="37" spans="1:61" ht="49.9" hidden="1" customHeight="1" thickBot="1" x14ac:dyDescent="0.3">
      <c r="A37" s="94"/>
      <c r="B37" s="95"/>
      <c r="C37" s="202" t="s">
        <v>63</v>
      </c>
      <c r="D37" s="185"/>
      <c r="E37" s="185"/>
      <c r="F37" s="185"/>
      <c r="G37" s="185"/>
      <c r="H37" s="200"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85" t="str">
        <f t="shared" ref="I37" si="68">+IF(H37="MUY BAJA","20%",IF(H37="BAJA","40%",IF(H37="MEDIA","60%",IF(H37="ALTA","80%",IF(H37="MUY ALTA","100%","ERROR")))))</f>
        <v>ERROR</v>
      </c>
      <c r="J37" s="187"/>
      <c r="K37" s="187"/>
      <c r="L37" s="187"/>
      <c r="M37" s="187"/>
      <c r="N37" s="187"/>
      <c r="O37" s="187"/>
      <c r="P37" s="187"/>
      <c r="Q37" s="187"/>
      <c r="R37" s="187"/>
      <c r="S37" s="187"/>
      <c r="T37" s="187"/>
      <c r="U37" s="187"/>
      <c r="V37" s="187"/>
      <c r="W37" s="187"/>
      <c r="X37" s="187"/>
      <c r="Y37" s="187"/>
      <c r="Z37" s="187"/>
      <c r="AA37" s="187"/>
      <c r="AB37" s="187"/>
      <c r="AC37" s="189">
        <f t="shared" ref="AC37" si="69">COUNTIF(J37:AB39,"SI")</f>
        <v>0</v>
      </c>
      <c r="AD37" s="191" t="str">
        <f t="shared" si="13"/>
        <v/>
      </c>
      <c r="AE37" s="194"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83">
        <f t="shared" ref="AX37" si="71">AVERAGE(AV37:AV39)</f>
        <v>0</v>
      </c>
      <c r="AY37" s="197" t="str">
        <f t="shared" ref="AY37" si="72">IF(AX37&gt;95,"FUERTE",IF(AND(AX37&lt;95.01,AX37&gt;85.02),"MODERADO",IF(AND(AX37&lt;85.01,AX37&gt;1),"DEBIL","0")))</f>
        <v>0</v>
      </c>
      <c r="AZ37" s="197"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99" t="str">
        <f t="shared" ref="BA37" si="74">AD37</f>
        <v/>
      </c>
      <c r="BB37" s="193"/>
      <c r="BC37" s="20"/>
      <c r="BD37" s="20"/>
      <c r="BE37" s="20"/>
      <c r="BF37" s="20"/>
      <c r="BG37" s="20"/>
      <c r="BH37" s="20"/>
      <c r="BI37" s="20"/>
    </row>
    <row r="38" spans="1:61" ht="49.9" hidden="1" customHeight="1" thickBot="1" x14ac:dyDescent="0.3">
      <c r="A38" s="94"/>
      <c r="B38" s="95"/>
      <c r="C38" s="203"/>
      <c r="D38" s="94"/>
      <c r="E38" s="94"/>
      <c r="F38" s="94"/>
      <c r="G38" s="94"/>
      <c r="H38" s="92"/>
      <c r="I38" s="94"/>
      <c r="J38" s="170"/>
      <c r="K38" s="170"/>
      <c r="L38" s="170"/>
      <c r="M38" s="170"/>
      <c r="N38" s="170"/>
      <c r="O38" s="170"/>
      <c r="P38" s="170"/>
      <c r="Q38" s="170"/>
      <c r="R38" s="170"/>
      <c r="S38" s="170"/>
      <c r="T38" s="170"/>
      <c r="U38" s="170"/>
      <c r="V38" s="170"/>
      <c r="W38" s="170"/>
      <c r="X38" s="170"/>
      <c r="Y38" s="170"/>
      <c r="Z38" s="170"/>
      <c r="AA38" s="170"/>
      <c r="AB38" s="170"/>
      <c r="AC38" s="173"/>
      <c r="AD38" s="96"/>
      <c r="AE38" s="195"/>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76"/>
      <c r="AY38" s="164"/>
      <c r="AZ38" s="164"/>
      <c r="BA38" s="164"/>
      <c r="BB38" s="173"/>
      <c r="BC38" s="20"/>
      <c r="BD38" s="20"/>
      <c r="BE38" s="20"/>
      <c r="BF38" s="20"/>
      <c r="BG38" s="20"/>
      <c r="BH38" s="20"/>
      <c r="BI38" s="20"/>
    </row>
    <row r="39" spans="1:61" ht="49.9" hidden="1" customHeight="1" thickBot="1" x14ac:dyDescent="0.3">
      <c r="A39" s="94"/>
      <c r="B39" s="95"/>
      <c r="C39" s="107"/>
      <c r="D39" s="172"/>
      <c r="E39" s="172"/>
      <c r="F39" s="172"/>
      <c r="G39" s="172"/>
      <c r="H39" s="163"/>
      <c r="I39" s="172"/>
      <c r="J39" s="170"/>
      <c r="K39" s="170"/>
      <c r="L39" s="170"/>
      <c r="M39" s="170"/>
      <c r="N39" s="170"/>
      <c r="O39" s="170"/>
      <c r="P39" s="170"/>
      <c r="Q39" s="170"/>
      <c r="R39" s="170"/>
      <c r="S39" s="170"/>
      <c r="T39" s="170"/>
      <c r="U39" s="170"/>
      <c r="V39" s="170"/>
      <c r="W39" s="170"/>
      <c r="X39" s="170"/>
      <c r="Y39" s="170"/>
      <c r="Z39" s="170"/>
      <c r="AA39" s="170"/>
      <c r="AB39" s="170"/>
      <c r="AC39" s="173"/>
      <c r="AD39" s="156"/>
      <c r="AE39" s="196"/>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84"/>
      <c r="AY39" s="198"/>
      <c r="AZ39" s="198"/>
      <c r="BA39" s="198"/>
      <c r="BB39" s="190"/>
      <c r="BC39" s="20"/>
      <c r="BD39" s="20"/>
      <c r="BE39" s="20"/>
      <c r="BF39" s="20"/>
      <c r="BG39" s="20"/>
      <c r="BH39" s="20"/>
      <c r="BI39" s="20"/>
    </row>
    <row r="40" spans="1:61" ht="49.9" hidden="1" customHeight="1" thickBot="1" x14ac:dyDescent="0.3">
      <c r="A40" s="94"/>
      <c r="B40" s="95"/>
      <c r="C40" s="185" t="s">
        <v>64</v>
      </c>
      <c r="D40" s="185"/>
      <c r="E40" s="185"/>
      <c r="F40" s="185"/>
      <c r="G40" s="185"/>
      <c r="H40" s="200"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85" t="str">
        <f t="shared" ref="I40" si="76">+IF(H40="MUY BAJA","20%",IF(H40="BAJA","40%",IF(H40="MEDIA","60%",IF(H40="ALTA","80%",IF(H40="MUY ALTA","100%","ERROR")))))</f>
        <v>ERROR</v>
      </c>
      <c r="J40" s="187"/>
      <c r="K40" s="187"/>
      <c r="L40" s="187"/>
      <c r="M40" s="187"/>
      <c r="N40" s="187"/>
      <c r="O40" s="187"/>
      <c r="P40" s="187"/>
      <c r="Q40" s="187"/>
      <c r="R40" s="187"/>
      <c r="S40" s="187"/>
      <c r="T40" s="187"/>
      <c r="U40" s="187"/>
      <c r="V40" s="187"/>
      <c r="W40" s="187"/>
      <c r="X40" s="187"/>
      <c r="Y40" s="187"/>
      <c r="Z40" s="187"/>
      <c r="AA40" s="187"/>
      <c r="AB40" s="187"/>
      <c r="AC40" s="189">
        <f t="shared" ref="AC40" si="77">COUNTIF(J40:AB42,"SI")</f>
        <v>0</v>
      </c>
      <c r="AD40" s="191" t="str">
        <f t="shared" si="13"/>
        <v/>
      </c>
      <c r="AE40" s="180"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83">
        <f t="shared" ref="AX40" si="79">AVERAGE(AV40:AV42)</f>
        <v>0</v>
      </c>
      <c r="AY40" s="197" t="str">
        <f t="shared" ref="AY40" si="80">IF(AX40&gt;95,"FUERTE",IF(AND(AX40&lt;95.01,AX40&gt;85.02),"MODERADO",IF(AND(AX40&lt;85.01,AX40&gt;1),"DEBIL","0")))</f>
        <v>0</v>
      </c>
      <c r="AZ40" s="197"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99" t="str">
        <f t="shared" ref="BA40" si="82">AD40</f>
        <v/>
      </c>
      <c r="BB40" s="193"/>
      <c r="BC40" s="20"/>
      <c r="BD40" s="20"/>
      <c r="BE40" s="20"/>
      <c r="BF40" s="20"/>
      <c r="BG40" s="20"/>
      <c r="BH40" s="20"/>
      <c r="BI40" s="20"/>
    </row>
    <row r="41" spans="1:61" ht="49.9" hidden="1" customHeight="1" thickBot="1" x14ac:dyDescent="0.3">
      <c r="A41" s="94"/>
      <c r="B41" s="95"/>
      <c r="C41" s="94"/>
      <c r="D41" s="94"/>
      <c r="E41" s="94"/>
      <c r="F41" s="94"/>
      <c r="G41" s="94"/>
      <c r="H41" s="92"/>
      <c r="I41" s="94"/>
      <c r="J41" s="170"/>
      <c r="K41" s="170"/>
      <c r="L41" s="170"/>
      <c r="M41" s="170"/>
      <c r="N41" s="170"/>
      <c r="O41" s="170"/>
      <c r="P41" s="170"/>
      <c r="Q41" s="170"/>
      <c r="R41" s="170"/>
      <c r="S41" s="170"/>
      <c r="T41" s="170"/>
      <c r="U41" s="170"/>
      <c r="V41" s="170"/>
      <c r="W41" s="170"/>
      <c r="X41" s="170"/>
      <c r="Y41" s="170"/>
      <c r="Z41" s="170"/>
      <c r="AA41" s="170"/>
      <c r="AB41" s="170"/>
      <c r="AC41" s="173"/>
      <c r="AD41" s="96"/>
      <c r="AE41" s="181"/>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76"/>
      <c r="AY41" s="164"/>
      <c r="AZ41" s="164"/>
      <c r="BA41" s="164"/>
      <c r="BB41" s="173"/>
      <c r="BC41" s="20"/>
      <c r="BD41" s="20"/>
      <c r="BE41" s="20"/>
      <c r="BF41" s="20"/>
      <c r="BG41" s="20"/>
      <c r="BH41" s="20"/>
      <c r="BI41" s="20"/>
    </row>
    <row r="42" spans="1:61" ht="49.9" hidden="1" customHeight="1" thickBot="1" x14ac:dyDescent="0.3">
      <c r="A42" s="94"/>
      <c r="B42" s="95"/>
      <c r="C42" s="186"/>
      <c r="D42" s="186"/>
      <c r="E42" s="186"/>
      <c r="F42" s="186"/>
      <c r="G42" s="186"/>
      <c r="H42" s="201"/>
      <c r="I42" s="186"/>
      <c r="J42" s="188"/>
      <c r="K42" s="188"/>
      <c r="L42" s="188"/>
      <c r="M42" s="188"/>
      <c r="N42" s="188"/>
      <c r="O42" s="188"/>
      <c r="P42" s="188"/>
      <c r="Q42" s="188"/>
      <c r="R42" s="188"/>
      <c r="S42" s="188"/>
      <c r="T42" s="188"/>
      <c r="U42" s="188"/>
      <c r="V42" s="188"/>
      <c r="W42" s="188"/>
      <c r="X42" s="188"/>
      <c r="Y42" s="188"/>
      <c r="Z42" s="188"/>
      <c r="AA42" s="188"/>
      <c r="AB42" s="188"/>
      <c r="AC42" s="190"/>
      <c r="AD42" s="192"/>
      <c r="AE42" s="182"/>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84"/>
      <c r="AY42" s="198"/>
      <c r="AZ42" s="198"/>
      <c r="BA42" s="198"/>
      <c r="BB42" s="190"/>
      <c r="BC42" s="20"/>
      <c r="BD42" s="20"/>
      <c r="BE42" s="20"/>
      <c r="BF42" s="20"/>
      <c r="BG42" s="20"/>
      <c r="BH42" s="20"/>
      <c r="BI42" s="20"/>
    </row>
  </sheetData>
  <sheetProtection formatCells="0" formatRows="0"/>
  <dataConsolidate/>
  <mergeCells count="374">
    <mergeCell ref="BF13:BF14"/>
    <mergeCell ref="BG13:BG14"/>
    <mergeCell ref="BH13:BH14"/>
    <mergeCell ref="AY40:AY42"/>
    <mergeCell ref="AZ40:AZ42"/>
    <mergeCell ref="BA40:BA42"/>
    <mergeCell ref="BB40:BB42"/>
    <mergeCell ref="A13:A42"/>
    <mergeCell ref="B13:B42"/>
    <mergeCell ref="D13:D15"/>
    <mergeCell ref="E13:E15"/>
    <mergeCell ref="F13:F15"/>
    <mergeCell ref="Y13:Y15"/>
    <mergeCell ref="Z13:Z15"/>
    <mergeCell ref="AA13:AA15"/>
    <mergeCell ref="AB13:AB15"/>
    <mergeCell ref="S13:S15"/>
    <mergeCell ref="J13:J15"/>
    <mergeCell ref="K13:K15"/>
    <mergeCell ref="L13:L15"/>
    <mergeCell ref="T13:T15"/>
    <mergeCell ref="U13:U15"/>
    <mergeCell ref="V13:V15"/>
    <mergeCell ref="W13:W15"/>
    <mergeCell ref="X13:X15"/>
    <mergeCell ref="M13:M15"/>
    <mergeCell ref="N13:N15"/>
    <mergeCell ref="Z40:Z42"/>
    <mergeCell ref="Q25:Q27"/>
    <mergeCell ref="R25:R27"/>
    <mergeCell ref="S25:S27"/>
    <mergeCell ref="T25:T27"/>
    <mergeCell ref="Q19:Q21"/>
    <mergeCell ref="R19:R21"/>
    <mergeCell ref="S19:S21"/>
    <mergeCell ref="T19:T21"/>
    <mergeCell ref="Z16:Z18"/>
    <mergeCell ref="O16:O18"/>
    <mergeCell ref="P16:P18"/>
    <mergeCell ref="Q16:Q18"/>
    <mergeCell ref="R16:R18"/>
    <mergeCell ref="S16:S18"/>
    <mergeCell ref="BE13:BE15"/>
    <mergeCell ref="O40:O42"/>
    <mergeCell ref="P40:P42"/>
    <mergeCell ref="Q40:Q42"/>
    <mergeCell ref="R40:R42"/>
    <mergeCell ref="S40:S42"/>
    <mergeCell ref="T40:T42"/>
    <mergeCell ref="BB37:BB39"/>
    <mergeCell ref="AY34:AY36"/>
    <mergeCell ref="AZ34:AZ36"/>
    <mergeCell ref="BA34:BA36"/>
    <mergeCell ref="BB34:BB36"/>
    <mergeCell ref="AD34:AD36"/>
    <mergeCell ref="AE34:AE36"/>
    <mergeCell ref="AX34:AX36"/>
    <mergeCell ref="Z31:Z33"/>
    <mergeCell ref="O31:O33"/>
    <mergeCell ref="P31:P33"/>
    <mergeCell ref="Q31:Q33"/>
    <mergeCell ref="R31:R33"/>
    <mergeCell ref="S31:S33"/>
    <mergeCell ref="T31:T33"/>
    <mergeCell ref="AA40:AA42"/>
    <mergeCell ref="AB40:AB42"/>
    <mergeCell ref="I40:I42"/>
    <mergeCell ref="J40:J42"/>
    <mergeCell ref="K40:K42"/>
    <mergeCell ref="L40:L42"/>
    <mergeCell ref="M40:M42"/>
    <mergeCell ref="N40:N42"/>
    <mergeCell ref="AY37:AY39"/>
    <mergeCell ref="AZ37:AZ39"/>
    <mergeCell ref="BA37:BA39"/>
    <mergeCell ref="AD37:AD39"/>
    <mergeCell ref="AE37:AE39"/>
    <mergeCell ref="AX37:AX39"/>
    <mergeCell ref="L37:L39"/>
    <mergeCell ref="M37:M39"/>
    <mergeCell ref="N37:N39"/>
    <mergeCell ref="AC40:AC42"/>
    <mergeCell ref="AD40:AD42"/>
    <mergeCell ref="AE40:AE42"/>
    <mergeCell ref="AX40:AX42"/>
    <mergeCell ref="U40:U42"/>
    <mergeCell ref="V40:V42"/>
    <mergeCell ref="W40:W42"/>
    <mergeCell ref="X40:X42"/>
    <mergeCell ref="Y40:Y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T37:T39"/>
    <mergeCell ref="I37:I39"/>
    <mergeCell ref="J37:J39"/>
    <mergeCell ref="K37:K39"/>
    <mergeCell ref="C37:C39"/>
    <mergeCell ref="D37:D39"/>
    <mergeCell ref="E37:E39"/>
    <mergeCell ref="F37:F39"/>
    <mergeCell ref="G37:G39"/>
    <mergeCell ref="H37:H39"/>
    <mergeCell ref="AA34:AA36"/>
    <mergeCell ref="AB34:AB36"/>
    <mergeCell ref="AC34:AC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I31:I33"/>
    <mergeCell ref="J31:J33"/>
    <mergeCell ref="K31:K33"/>
    <mergeCell ref="L31:L33"/>
    <mergeCell ref="M31:M33"/>
    <mergeCell ref="N31:N33"/>
    <mergeCell ref="AY28:AY30"/>
    <mergeCell ref="AZ28:AZ30"/>
    <mergeCell ref="BA28:BA30"/>
    <mergeCell ref="T28:T30"/>
    <mergeCell ref="I28:I30"/>
    <mergeCell ref="J28:J30"/>
    <mergeCell ref="K28:K30"/>
    <mergeCell ref="L28:L30"/>
    <mergeCell ref="M28:M30"/>
    <mergeCell ref="N28:N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K22:K24"/>
    <mergeCell ref="L22:L24"/>
    <mergeCell ref="M22:M24"/>
    <mergeCell ref="N22:N24"/>
    <mergeCell ref="AX22:AX24"/>
    <mergeCell ref="U22:U24"/>
    <mergeCell ref="V22:V24"/>
    <mergeCell ref="W22:W24"/>
    <mergeCell ref="X22:X24"/>
    <mergeCell ref="Y22:Y24"/>
    <mergeCell ref="Z22:Z24"/>
    <mergeCell ref="O22:O24"/>
    <mergeCell ref="P22:P24"/>
    <mergeCell ref="Q22:Q24"/>
    <mergeCell ref="R22:R24"/>
    <mergeCell ref="S22:S24"/>
    <mergeCell ref="BB22:BB24"/>
    <mergeCell ref="AD22:AD24"/>
    <mergeCell ref="AE22:AE24"/>
    <mergeCell ref="C25:C27"/>
    <mergeCell ref="D25:D27"/>
    <mergeCell ref="E25:E27"/>
    <mergeCell ref="F25:F27"/>
    <mergeCell ref="G25:G27"/>
    <mergeCell ref="H25:H27"/>
    <mergeCell ref="AA22:AA24"/>
    <mergeCell ref="AB22:AB24"/>
    <mergeCell ref="AC22:AC24"/>
    <mergeCell ref="I25:I27"/>
    <mergeCell ref="J25:J27"/>
    <mergeCell ref="K25:K27"/>
    <mergeCell ref="L25:L27"/>
    <mergeCell ref="M25:M27"/>
    <mergeCell ref="N25:N27"/>
    <mergeCell ref="AY22:AY24"/>
    <mergeCell ref="AZ22:AZ24"/>
    <mergeCell ref="BA22:BA24"/>
    <mergeCell ref="T22:T24"/>
    <mergeCell ref="I22:I24"/>
    <mergeCell ref="J22:J24"/>
    <mergeCell ref="AZ16:AZ18"/>
    <mergeCell ref="BA16:BA18"/>
    <mergeCell ref="T16:T18"/>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F16:F18"/>
    <mergeCell ref="G16:G18"/>
    <mergeCell ref="H16:H18"/>
    <mergeCell ref="AY19:AY21"/>
    <mergeCell ref="AZ19:AZ21"/>
    <mergeCell ref="BA19:BA21"/>
    <mergeCell ref="BB16:BB18"/>
    <mergeCell ref="AD16:AD18"/>
    <mergeCell ref="C19:C21"/>
    <mergeCell ref="D19:D21"/>
    <mergeCell ref="E19:E21"/>
    <mergeCell ref="F19:F21"/>
    <mergeCell ref="G19:G21"/>
    <mergeCell ref="H19:H21"/>
    <mergeCell ref="AA16:AA18"/>
    <mergeCell ref="AB16:AB18"/>
    <mergeCell ref="AC16:AC18"/>
    <mergeCell ref="I19:I21"/>
    <mergeCell ref="J19:J21"/>
    <mergeCell ref="K19:K21"/>
    <mergeCell ref="L19:L21"/>
    <mergeCell ref="M19:M21"/>
    <mergeCell ref="N19:N21"/>
    <mergeCell ref="AY16:AY18"/>
    <mergeCell ref="AE13:AE15"/>
    <mergeCell ref="AX13:AX15"/>
    <mergeCell ref="AY13:AY15"/>
    <mergeCell ref="O13:O15"/>
    <mergeCell ref="P13:P15"/>
    <mergeCell ref="Q13:Q15"/>
    <mergeCell ref="R13:R15"/>
    <mergeCell ref="C13:C15"/>
    <mergeCell ref="L16:L18"/>
    <mergeCell ref="M16:M18"/>
    <mergeCell ref="N16:N18"/>
    <mergeCell ref="AE16:AE18"/>
    <mergeCell ref="AX16:AX18"/>
    <mergeCell ref="U16:U18"/>
    <mergeCell ref="V16:V18"/>
    <mergeCell ref="W16:W18"/>
    <mergeCell ref="X16:X18"/>
    <mergeCell ref="Y16:Y18"/>
    <mergeCell ref="I16:I18"/>
    <mergeCell ref="J16:J18"/>
    <mergeCell ref="K16:K18"/>
    <mergeCell ref="C16:C18"/>
    <mergeCell ref="D16:D18"/>
    <mergeCell ref="E16:E18"/>
    <mergeCell ref="E5:BI6"/>
    <mergeCell ref="A6:B6"/>
    <mergeCell ref="C6:D6"/>
    <mergeCell ref="A11:A12"/>
    <mergeCell ref="B11:B12"/>
    <mergeCell ref="C11:C12"/>
    <mergeCell ref="D11:F11"/>
    <mergeCell ref="G11:AE11"/>
    <mergeCell ref="A8:B8"/>
    <mergeCell ref="C8:BH8"/>
    <mergeCell ref="A9:B9"/>
    <mergeCell ref="C9:BH9"/>
    <mergeCell ref="BC13:BC14"/>
    <mergeCell ref="BD13:BD14"/>
    <mergeCell ref="A1:D4"/>
    <mergeCell ref="E1:BI2"/>
    <mergeCell ref="E3:X3"/>
    <mergeCell ref="Y3:AP3"/>
    <mergeCell ref="AR3:BI3"/>
    <mergeCell ref="E4:X4"/>
    <mergeCell ref="Y4:AP4"/>
    <mergeCell ref="AR4:BI4"/>
    <mergeCell ref="BC11:BH11"/>
    <mergeCell ref="AZ13:AZ15"/>
    <mergeCell ref="BA13:BA15"/>
    <mergeCell ref="BB13:BB15"/>
    <mergeCell ref="AC13:AC15"/>
    <mergeCell ref="AD13:AD15"/>
    <mergeCell ref="G13:G15"/>
    <mergeCell ref="H13:H15"/>
    <mergeCell ref="I13:I15"/>
    <mergeCell ref="AF11:AF12"/>
    <mergeCell ref="AG11:AG12"/>
    <mergeCell ref="AH11:BB11"/>
    <mergeCell ref="A5:B5"/>
    <mergeCell ref="C5:D5"/>
  </mergeCells>
  <conditionalFormatting sqref="G13:H13 G16:H16 G19:H19 G22:H22 G25:H25 G28:H28 G31:H31 G34:H34 G37:H37 G40:H40">
    <cfRule type="containsText" dxfId="93" priority="24" operator="containsText" text="RARA VEZ">
      <formula>NOT(ISERROR(SEARCH("RARA VEZ",G13)))</formula>
    </cfRule>
    <cfRule type="containsText" dxfId="92" priority="25" operator="containsText" text="IMPROBABLE">
      <formula>NOT(ISERROR(SEARCH("IMPROBABLE",G13)))</formula>
    </cfRule>
    <cfRule type="containsText" dxfId="91" priority="26" operator="containsText" text="POSIBLE">
      <formula>NOT(ISERROR(SEARCH("POSIBLE",G13)))</formula>
    </cfRule>
    <cfRule type="containsText" dxfId="90" priority="27" operator="containsText" text="PROBABLE">
      <formula>NOT(ISERROR(SEARCH("PROBABLE",G13)))</formula>
    </cfRule>
    <cfRule type="containsText" dxfId="89" priority="28" operator="containsText" text="CASI SEGURO">
      <formula>NOT(ISERROR(SEARCH("CASI SEGURO",G13)))</formula>
    </cfRule>
  </conditionalFormatting>
  <conditionalFormatting sqref="AE13 AE16 AE19 AE22 AE25 AE28 AE31 AE34 AE37 AE40">
    <cfRule type="containsText" dxfId="88" priority="20" operator="containsText" text="EXTREMO">
      <formula>NOT(ISERROR(SEARCH("EXTREMO",AE13)))</formula>
    </cfRule>
    <cfRule type="containsText" dxfId="87" priority="21" operator="containsText" text="ALTO">
      <formula>NOT(ISERROR(SEARCH("ALTO",AE13)))</formula>
    </cfRule>
    <cfRule type="containsText" dxfId="86" priority="22" operator="containsText" text="MODERADO">
      <formula>NOT(ISERROR(SEARCH("MODERADO",AE13)))</formula>
    </cfRule>
    <cfRule type="containsText" dxfId="85" priority="23" operator="containsText" text="BAJO">
      <formula>NOT(ISERROR(SEARCH("BAJO",AE13)))</formula>
    </cfRule>
  </conditionalFormatting>
  <conditionalFormatting sqref="BG15 BH15:BI42 BI14 BC13:BE13 BG13:BI13">
    <cfRule type="expression" dxfId="84" priority="19">
      <formula>#REF!="DILIGENCIE EL PLAN DE ACCIÓN"</formula>
    </cfRule>
  </conditionalFormatting>
  <conditionalFormatting sqref="BC16:BG18">
    <cfRule type="expression" dxfId="83" priority="18">
      <formula>#REF!="DILIGENCIE EL PLAN DE ACCIÓN"</formula>
    </cfRule>
  </conditionalFormatting>
  <conditionalFormatting sqref="BC19:BG21">
    <cfRule type="expression" dxfId="82" priority="17">
      <formula>#REF!="DILIGENCIE EL PLAN DE ACCIÓN"</formula>
    </cfRule>
  </conditionalFormatting>
  <conditionalFormatting sqref="BC22:BG24">
    <cfRule type="expression" dxfId="81" priority="16">
      <formula>#REF!="DILIGENCIE EL PLAN DE ACCIÓN"</formula>
    </cfRule>
  </conditionalFormatting>
  <conditionalFormatting sqref="BC25:BG27">
    <cfRule type="expression" dxfId="80" priority="15">
      <formula>#REF!="DILIGENCIE EL PLAN DE ACCIÓN"</formula>
    </cfRule>
  </conditionalFormatting>
  <conditionalFormatting sqref="BC28:BG30">
    <cfRule type="expression" dxfId="79" priority="14">
      <formula>#REF!="DILIGENCIE EL PLAN DE ACCIÓN"</formula>
    </cfRule>
  </conditionalFormatting>
  <conditionalFormatting sqref="BC31:BG33">
    <cfRule type="expression" dxfId="78" priority="13">
      <formula>#REF!="DILIGENCIE EL PLAN DE ACCIÓN"</formula>
    </cfRule>
  </conditionalFormatting>
  <conditionalFormatting sqref="BC34:BG36">
    <cfRule type="expression" dxfId="77" priority="12">
      <formula>#REF!="DILIGENCIE EL PLAN DE ACCIÓN"</formula>
    </cfRule>
  </conditionalFormatting>
  <conditionalFormatting sqref="BC37:BG39">
    <cfRule type="expression" dxfId="76" priority="11">
      <formula>#REF!="DILIGENCIE EL PLAN DE ACCIÓN"</formula>
    </cfRule>
  </conditionalFormatting>
  <conditionalFormatting sqref="BC40:BG42">
    <cfRule type="expression" dxfId="75" priority="10">
      <formula>#REF!="DILIGENCIE EL PLAN DE ACCIÓN"</formula>
    </cfRule>
  </conditionalFormatting>
  <conditionalFormatting sqref="AD13:AD42">
    <cfRule type="containsText" dxfId="74" priority="29" operator="containsText" text="CATASTRÓFICO">
      <formula>NOT(ISERROR(SEARCH("CATASTRÓFICO",AD13)))</formula>
    </cfRule>
    <cfRule type="containsText" dxfId="73" priority="30" operator="containsText" text="MAYOR">
      <formula>NOT(ISERROR(SEARCH("MAYOR",AD13)))</formula>
    </cfRule>
    <cfRule type="containsText" dxfId="72" priority="31" operator="containsText" text="MODERADO">
      <formula>NOT(ISERROR(SEARCH("MODERADO",AD13)))</formula>
    </cfRule>
  </conditionalFormatting>
  <conditionalFormatting sqref="AZ13:AZ42">
    <cfRule type="containsText" dxfId="71" priority="5" operator="containsText" text="CASI SEGURO">
      <formula>NOT(ISERROR(SEARCH("CASI SEGURO",AZ13)))</formula>
    </cfRule>
    <cfRule type="containsText" dxfId="70" priority="6" operator="containsText" text="PROBABLE">
      <formula>NOT(ISERROR(SEARCH("PROBABLE",AZ13)))</formula>
    </cfRule>
    <cfRule type="containsText" dxfId="69" priority="7" operator="containsText" text="POSIBLE">
      <formula>NOT(ISERROR(SEARCH("POSIBLE",AZ13)))</formula>
    </cfRule>
    <cfRule type="containsText" dxfId="68" priority="8" operator="containsText" text="IMPROBABLE">
      <formula>NOT(ISERROR(SEARCH("IMPROBABLE",AZ13)))</formula>
    </cfRule>
    <cfRule type="containsText" dxfId="67" priority="9" operator="containsText" text="RARA VEZ">
      <formula>NOT(ISERROR(SEARCH("RARA VEZ",AZ13)))</formula>
    </cfRule>
  </conditionalFormatting>
  <conditionalFormatting sqref="BA13:BA42">
    <cfRule type="containsText" dxfId="66" priority="2" operator="containsText" text="MODERADO">
      <formula>NOT(ISERROR(SEARCH("MODERADO",BA13)))</formula>
    </cfRule>
    <cfRule type="containsText" dxfId="65" priority="3" operator="containsText" text="MAYOR">
      <formula>NOT(ISERROR(SEARCH("MAYOR",BA13)))</formula>
    </cfRule>
    <cfRule type="containsText" dxfId="64" priority="4" operator="containsText" text="CATASTRÓFICO">
      <formula>NOT(ISERROR(SEARCH("CATASTRÓFICO",BA13)))</formula>
    </cfRule>
  </conditionalFormatting>
  <conditionalFormatting sqref="BC15:BF15 BC14:BE14">
    <cfRule type="expression" dxfId="63"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E00-000000000000}">
          <x14:formula1>
            <xm:f>'Formulas Corrupción'!$Q$7:$Q$10</xm:f>
          </x14:formula1>
          <xm:sqref>BB13:BB42</xm:sqref>
        </x14:dataValidation>
        <x14:dataValidation type="list" allowBlank="1" showInputMessage="1" showErrorMessage="1" xr:uid="{00000000-0002-0000-0E00-000001000000}">
          <x14:formula1>
            <xm:f>'Formulas Corrupción'!$M$7:$M$9</xm:f>
          </x14:formula1>
          <xm:sqref>AT13:AT42</xm:sqref>
        </x14:dataValidation>
        <x14:dataValidation type="list" allowBlank="1" showInputMessage="1" showErrorMessage="1" xr:uid="{00000000-0002-0000-0E00-000002000000}">
          <x14:formula1>
            <xm:f>'Formulas Corrupción'!$L$7:$L$8</xm:f>
          </x14:formula1>
          <xm:sqref>AR13:AR42</xm:sqref>
        </x14:dataValidation>
        <x14:dataValidation type="list" allowBlank="1" showInputMessage="1" showErrorMessage="1" xr:uid="{00000000-0002-0000-0E00-000003000000}">
          <x14:formula1>
            <xm:f>'Formulas Corrupción'!$K$7:$K$8</xm:f>
          </x14:formula1>
          <xm:sqref>AP13:AP42</xm:sqref>
        </x14:dataValidation>
        <x14:dataValidation type="list" allowBlank="1" showInputMessage="1" showErrorMessage="1" xr:uid="{00000000-0002-0000-0E00-000004000000}">
          <x14:formula1>
            <xm:f>'Formulas Corrupción'!$J$7:$J$9</xm:f>
          </x14:formula1>
          <xm:sqref>AN13:AN42</xm:sqref>
        </x14:dataValidation>
        <x14:dataValidation type="list" allowBlank="1" showInputMessage="1" showErrorMessage="1" xr:uid="{00000000-0002-0000-0E00-000005000000}">
          <x14:formula1>
            <xm:f>'Formulas Corrupción'!$I$7:$I$8</xm:f>
          </x14:formula1>
          <xm:sqref>AL13:AL42</xm:sqref>
        </x14:dataValidation>
        <x14:dataValidation type="list" allowBlank="1" showInputMessage="1" showErrorMessage="1" xr:uid="{00000000-0002-0000-0E00-000006000000}">
          <x14:formula1>
            <xm:f>'Formulas Corrupción'!$H$7:$H$8</xm:f>
          </x14:formula1>
          <xm:sqref>AJ13:AJ42</xm:sqref>
        </x14:dataValidation>
        <x14:dataValidation type="list" allowBlank="1" showInputMessage="1" showErrorMessage="1" xr:uid="{00000000-0002-0000-0E00-000007000000}">
          <x14:formula1>
            <xm:f>'Formulas Corrupción'!$G$7:$G$8</xm:f>
          </x14:formula1>
          <xm:sqref>AH13:AH42</xm:sqref>
        </x14:dataValidation>
        <x14:dataValidation type="list" allowBlank="1" showInputMessage="1" showErrorMessage="1" xr:uid="{00000000-0002-0000-0E00-000008000000}">
          <x14:formula1>
            <xm:f>'Formulas Corrupción'!$P$7:$P$8</xm:f>
          </x14:formula1>
          <xm:sqref>J13:AB42</xm:sqref>
        </x14:dataValidation>
        <x14:dataValidation type="list" allowBlank="1" showInputMessage="1" showErrorMessage="1" xr:uid="{00000000-0002-0000-0E00-000009000000}">
          <x14:formula1>
            <xm:f>'Formulas Corrupción'!$E$7:$E$11</xm:f>
          </x14:formula1>
          <xm:sqref>G13:G42</xm:sqref>
        </x14:dataValidation>
        <x14:dataValidation type="list" allowBlank="1" showInputMessage="1" showErrorMessage="1" xr:uid="{00000000-0002-0000-0E00-00000A000000}">
          <x14:formula1>
            <xm:f>'Formulas Corrupción'!$AC$7:$AC$9</xm:f>
          </x14:formula1>
          <xm:sqref>BH13 BH15:BH42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0"/>
  <dimension ref="A1:BT42"/>
  <sheetViews>
    <sheetView view="pageBreakPreview" topLeftCell="AT1" zoomScale="70" zoomScaleNormal="40" zoomScaleSheetLayoutView="70" workbookViewId="0">
      <selection activeCell="BG15" sqref="BG15:BG16"/>
    </sheetView>
  </sheetViews>
  <sheetFormatPr baseColWidth="10" defaultColWidth="11.42578125" defaultRowHeight="12" x14ac:dyDescent="0.25"/>
  <cols>
    <col min="1" max="1" width="20" style="15" bestFit="1" customWidth="1"/>
    <col min="2" max="2" width="29.28515625" style="15" customWidth="1"/>
    <col min="3" max="3" width="6.7109375" style="24" customWidth="1"/>
    <col min="4" max="4" width="17" style="24" customWidth="1"/>
    <col min="5" max="6" width="29.7109375" style="15" customWidth="1"/>
    <col min="7" max="7" width="19.7109375" style="15" customWidth="1"/>
    <col min="8" max="8" width="17.5703125" style="24" customWidth="1"/>
    <col min="9" max="9" width="7.42578125" style="24" hidden="1" customWidth="1"/>
    <col min="10" max="10" width="13.7109375" style="24" customWidth="1"/>
    <col min="11" max="11" width="14.140625" style="24" customWidth="1"/>
    <col min="12" max="12" width="10" style="24" customWidth="1"/>
    <col min="13" max="13" width="14.42578125" style="24" customWidth="1"/>
    <col min="14" max="14" width="12.42578125" style="24" customWidth="1"/>
    <col min="15" max="15" width="10" style="24" customWidth="1"/>
    <col min="16" max="16" width="13.42578125" style="24" customWidth="1"/>
    <col min="17" max="17" width="15.85546875" style="24" customWidth="1"/>
    <col min="18" max="18" width="10" style="24" customWidth="1"/>
    <col min="19" max="19" width="13" style="24" customWidth="1"/>
    <col min="20"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24.4257812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70" s="18" customFormat="1" ht="87" customHeight="1" thickBot="1" x14ac:dyDescent="0.3">
      <c r="A12" s="214"/>
      <c r="B12" s="214"/>
      <c r="C12" s="215"/>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08"/>
      <c r="AG12" s="20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70" ht="49.9" customHeight="1" thickBot="1" x14ac:dyDescent="0.3">
      <c r="A13" s="94" t="s">
        <v>129</v>
      </c>
      <c r="B13" s="95" t="s">
        <v>484</v>
      </c>
      <c r="C13" s="202" t="s">
        <v>6</v>
      </c>
      <c r="D13" s="185" t="s">
        <v>485</v>
      </c>
      <c r="E13" s="185" t="s">
        <v>486</v>
      </c>
      <c r="F13" s="185" t="s">
        <v>487</v>
      </c>
      <c r="G13" s="185" t="s">
        <v>209</v>
      </c>
      <c r="H13" s="200" t="str">
        <f>+IF(G13="NO SE HA PRESENTADO EN LOS UNTIMOS 5 AÑOS","RARA VEZ",IF(G13="AL MENOS 1 VEZ EN LOS ULTIMOS 5 AÑOS","IMPROBABLE",IF(G13="AL MENOS 1 VEZ EN LOS ULTIMOS 2 AÑOS","POSIBLE",IF(G13="AL MENOS 1 VEZ EN EL ULTIMO AÑO","PROBABLE",IF(G13="MAS DE 1 VEZ AL AÑO","CASI SEGURO","ERROR")))))</f>
        <v>RARA VEZ</v>
      </c>
      <c r="I13" s="185" t="str">
        <f>+IF(H13="MUY BAJA","20%",IF(H13="BAJA","40%",IF(H13="MEDIA","60%",IF(H13="ALTA","80%",IF(H13="MUY ALTA","100%","ERROR")))))</f>
        <v>ERROR</v>
      </c>
      <c r="J13" s="189" t="s">
        <v>218</v>
      </c>
      <c r="K13" s="189" t="s">
        <v>218</v>
      </c>
      <c r="L13" s="189" t="s">
        <v>218</v>
      </c>
      <c r="M13" s="189" t="s">
        <v>218</v>
      </c>
      <c r="N13" s="189" t="s">
        <v>218</v>
      </c>
      <c r="O13" s="189" t="s">
        <v>228</v>
      </c>
      <c r="P13" s="189" t="s">
        <v>218</v>
      </c>
      <c r="Q13" s="189" t="s">
        <v>228</v>
      </c>
      <c r="R13" s="189" t="s">
        <v>218</v>
      </c>
      <c r="S13" s="189" t="s">
        <v>228</v>
      </c>
      <c r="T13" s="189" t="s">
        <v>218</v>
      </c>
      <c r="U13" s="189" t="s">
        <v>218</v>
      </c>
      <c r="V13" s="189" t="s">
        <v>218</v>
      </c>
      <c r="W13" s="189" t="s">
        <v>218</v>
      </c>
      <c r="X13" s="189" t="s">
        <v>218</v>
      </c>
      <c r="Y13" s="189" t="s">
        <v>228</v>
      </c>
      <c r="Z13" s="189" t="s">
        <v>218</v>
      </c>
      <c r="AA13" s="189" t="s">
        <v>228</v>
      </c>
      <c r="AB13" s="187" t="s">
        <v>228</v>
      </c>
      <c r="AC13" s="189">
        <f>COUNTIF(J13:AB15,"SI")</f>
        <v>13</v>
      </c>
      <c r="AD13" s="191" t="str">
        <f t="shared" ref="AD13" si="0">+IF(AND(AC13&gt;0,AC13&lt;6),"MODERADO",IF(AC13&gt;=12,"CATASTRÓFICO",IF(AND(AC13&gt;5,AC13&lt;12),"MAYOR","")))</f>
        <v>CATASTRÓFICO</v>
      </c>
      <c r="AE13" s="194"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74" t="s">
        <v>488</v>
      </c>
      <c r="AG13" s="189" t="s">
        <v>489</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83">
        <f>AVERAGE(AV13:AV15)</f>
        <v>100</v>
      </c>
      <c r="AY13" s="197" t="str">
        <f>IF(AX13&gt;95,"FUERTE",IF(AND(AX13&lt;95.01,AX13&gt;85.02),"MODERADO",IF(AND(AX13&lt;85.01,AX13&gt;1),"DEBIL","0")))</f>
        <v>FUERTE</v>
      </c>
      <c r="AZ13" s="197"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99" t="str">
        <f>AD13</f>
        <v>CATASTRÓFICO</v>
      </c>
      <c r="BB13" s="193" t="s">
        <v>229</v>
      </c>
      <c r="BC13" s="150" t="s">
        <v>492</v>
      </c>
      <c r="BD13" s="145" t="s">
        <v>493</v>
      </c>
      <c r="BE13" s="142">
        <v>45107</v>
      </c>
      <c r="BF13" s="146">
        <v>45047</v>
      </c>
      <c r="BG13" s="143" t="s">
        <v>543</v>
      </c>
      <c r="BH13" s="150" t="s">
        <v>88</v>
      </c>
      <c r="BI13" s="20"/>
    </row>
    <row r="14" spans="1:70" ht="61.5" customHeight="1" thickBot="1" x14ac:dyDescent="0.3">
      <c r="A14" s="94"/>
      <c r="B14" s="95"/>
      <c r="C14" s="203"/>
      <c r="D14" s="94"/>
      <c r="E14" s="94"/>
      <c r="F14" s="94"/>
      <c r="G14" s="94"/>
      <c r="H14" s="92"/>
      <c r="I14" s="94"/>
      <c r="J14" s="173"/>
      <c r="K14" s="173"/>
      <c r="L14" s="173"/>
      <c r="M14" s="173"/>
      <c r="N14" s="173"/>
      <c r="O14" s="173"/>
      <c r="P14" s="173"/>
      <c r="Q14" s="173"/>
      <c r="R14" s="173"/>
      <c r="S14" s="173"/>
      <c r="T14" s="173"/>
      <c r="U14" s="173"/>
      <c r="V14" s="173"/>
      <c r="W14" s="173"/>
      <c r="X14" s="173"/>
      <c r="Y14" s="173"/>
      <c r="Z14" s="173"/>
      <c r="AA14" s="173"/>
      <c r="AB14" s="170"/>
      <c r="AC14" s="173"/>
      <c r="AD14" s="96"/>
      <c r="AE14" s="195"/>
      <c r="AF14" s="29" t="s">
        <v>490</v>
      </c>
      <c r="AG14" s="173"/>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76"/>
      <c r="AY14" s="164"/>
      <c r="AZ14" s="164"/>
      <c r="BA14" s="164"/>
      <c r="BB14" s="173"/>
      <c r="BC14" s="151"/>
      <c r="BD14" s="145"/>
      <c r="BE14" s="142"/>
      <c r="BF14" s="147"/>
      <c r="BG14" s="143"/>
      <c r="BH14" s="151"/>
      <c r="BI14" s="20"/>
      <c r="BR14" s="15" t="s">
        <v>7</v>
      </c>
    </row>
    <row r="15" spans="1:70" ht="75.75" customHeight="1" thickBot="1" x14ac:dyDescent="0.3">
      <c r="A15" s="94"/>
      <c r="B15" s="95"/>
      <c r="C15" s="107"/>
      <c r="D15" s="172"/>
      <c r="E15" s="172"/>
      <c r="F15" s="172"/>
      <c r="G15" s="172"/>
      <c r="H15" s="163"/>
      <c r="I15" s="172"/>
      <c r="J15" s="173"/>
      <c r="K15" s="173"/>
      <c r="L15" s="173"/>
      <c r="M15" s="173"/>
      <c r="N15" s="173"/>
      <c r="O15" s="173"/>
      <c r="P15" s="173"/>
      <c r="Q15" s="173"/>
      <c r="R15" s="173"/>
      <c r="S15" s="173"/>
      <c r="T15" s="173"/>
      <c r="U15" s="173"/>
      <c r="V15" s="173"/>
      <c r="W15" s="173"/>
      <c r="X15" s="173"/>
      <c r="Y15" s="173"/>
      <c r="Z15" s="173"/>
      <c r="AA15" s="173"/>
      <c r="AB15" s="170"/>
      <c r="AC15" s="173"/>
      <c r="AD15" s="156"/>
      <c r="AE15" s="196"/>
      <c r="AF15" s="75" t="s">
        <v>491</v>
      </c>
      <c r="AG15" s="190"/>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84"/>
      <c r="AY15" s="198"/>
      <c r="AZ15" s="198"/>
      <c r="BA15" s="198"/>
      <c r="BB15" s="190"/>
      <c r="BC15" s="65" t="s">
        <v>494</v>
      </c>
      <c r="BD15" s="53" t="s">
        <v>493</v>
      </c>
      <c r="BE15" s="62">
        <v>45107</v>
      </c>
      <c r="BF15" s="62">
        <v>45047</v>
      </c>
      <c r="BG15" s="143" t="s">
        <v>523</v>
      </c>
      <c r="BH15" s="20" t="s">
        <v>88</v>
      </c>
      <c r="BI15" s="20"/>
    </row>
    <row r="16" spans="1:70" ht="49.9" hidden="1" customHeight="1" thickBot="1" x14ac:dyDescent="0.3">
      <c r="A16" s="94"/>
      <c r="B16" s="95"/>
      <c r="C16" s="202" t="s">
        <v>56</v>
      </c>
      <c r="D16" s="185"/>
      <c r="E16" s="185"/>
      <c r="F16" s="185"/>
      <c r="G16" s="185"/>
      <c r="H16" s="200"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85" t="str">
        <f t="shared" ref="I16" si="11">+IF(H16="MUY BAJA","20%",IF(H16="BAJA","40%",IF(H16="MEDIA","60%",IF(H16="ALTA","80%",IF(H16="MUY ALTA","100%","ERROR")))))</f>
        <v>ERROR</v>
      </c>
      <c r="J16" s="187"/>
      <c r="K16" s="187"/>
      <c r="L16" s="187"/>
      <c r="M16" s="187"/>
      <c r="N16" s="187"/>
      <c r="O16" s="187"/>
      <c r="P16" s="187"/>
      <c r="Q16" s="187"/>
      <c r="R16" s="187"/>
      <c r="S16" s="187"/>
      <c r="T16" s="187"/>
      <c r="U16" s="187"/>
      <c r="V16" s="187"/>
      <c r="W16" s="187"/>
      <c r="X16" s="187"/>
      <c r="Y16" s="187"/>
      <c r="Z16" s="187"/>
      <c r="AA16" s="187"/>
      <c r="AB16" s="187"/>
      <c r="AC16" s="189">
        <f t="shared" ref="AC16" si="12">COUNTIF(J16:AB18,"SI")</f>
        <v>0</v>
      </c>
      <c r="AD16" s="191" t="str">
        <f t="shared" ref="AD16:AD40" si="13">+IF(AND(AC16&gt;0,AC16&lt;6),"MODERADO",IF(AC16&gt;=12,"CATASTRÓFICO",IF(AND(AC16&gt;5,AC16&lt;12),"MAYOR","")))</f>
        <v/>
      </c>
      <c r="AE16" s="194"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19"/>
      <c r="AG16" s="27"/>
      <c r="AH16" s="27"/>
      <c r="AI16" s="27">
        <f t="shared" si="1"/>
        <v>0</v>
      </c>
      <c r="AJ16" s="27"/>
      <c r="AK16" s="27">
        <f t="shared" si="2"/>
        <v>0</v>
      </c>
      <c r="AL16" s="27"/>
      <c r="AM16" s="27">
        <f t="shared" si="3"/>
        <v>0</v>
      </c>
      <c r="AN16" s="27"/>
      <c r="AO16" s="27">
        <f t="shared" si="4"/>
        <v>0</v>
      </c>
      <c r="AP16" s="27"/>
      <c r="AQ16" s="27">
        <f t="shared" si="5"/>
        <v>0</v>
      </c>
      <c r="AR16" s="27"/>
      <c r="AS16" s="27">
        <f t="shared" si="6"/>
        <v>0</v>
      </c>
      <c r="AT16" s="27"/>
      <c r="AU16" s="27">
        <f t="shared" si="7"/>
        <v>0</v>
      </c>
      <c r="AV16" s="27">
        <f t="shared" si="8"/>
        <v>0</v>
      </c>
      <c r="AW16" s="28" t="str">
        <f t="shared" si="9"/>
        <v>ESTABLECER CONTROL</v>
      </c>
      <c r="AX16" s="183">
        <f t="shared" ref="AX16" si="15">AVERAGE(AV16:AV18)</f>
        <v>0</v>
      </c>
      <c r="AY16" s="197" t="str">
        <f t="shared" ref="AY16" si="16">IF(AX16&gt;95,"FUERTE",IF(AND(AX16&lt;95.01,AX16&gt;85.02),"MODERADO",IF(AND(AX16&lt;85.01,AX16&gt;1),"DEBIL","0")))</f>
        <v>0</v>
      </c>
      <c r="AZ16" s="197"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99" t="str">
        <f t="shared" ref="BA16" si="18">AD16</f>
        <v/>
      </c>
      <c r="BB16" s="193"/>
      <c r="BC16" s="20"/>
      <c r="BD16" s="20"/>
      <c r="BE16" s="20"/>
      <c r="BF16" s="20"/>
      <c r="BG16" s="143"/>
      <c r="BH16" s="20"/>
      <c r="BI16" s="20"/>
      <c r="BR16" s="15" t="s">
        <v>8</v>
      </c>
    </row>
    <row r="17" spans="1:72" ht="49.9" hidden="1" customHeight="1" thickBot="1" x14ac:dyDescent="0.3">
      <c r="A17" s="94"/>
      <c r="B17" s="95"/>
      <c r="C17" s="203"/>
      <c r="D17" s="94"/>
      <c r="E17" s="94"/>
      <c r="F17" s="94"/>
      <c r="G17" s="94"/>
      <c r="H17" s="92"/>
      <c r="I17" s="94"/>
      <c r="J17" s="170"/>
      <c r="K17" s="170"/>
      <c r="L17" s="170"/>
      <c r="M17" s="170"/>
      <c r="N17" s="170"/>
      <c r="O17" s="170"/>
      <c r="P17" s="170"/>
      <c r="Q17" s="170"/>
      <c r="R17" s="170"/>
      <c r="S17" s="170"/>
      <c r="T17" s="170"/>
      <c r="U17" s="170"/>
      <c r="V17" s="170"/>
      <c r="W17" s="170"/>
      <c r="X17" s="170"/>
      <c r="Y17" s="170"/>
      <c r="Z17" s="170"/>
      <c r="AA17" s="170"/>
      <c r="AB17" s="170"/>
      <c r="AC17" s="173"/>
      <c r="AD17" s="96"/>
      <c r="AE17" s="195"/>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76"/>
      <c r="AY17" s="164"/>
      <c r="AZ17" s="164"/>
      <c r="BA17" s="164"/>
      <c r="BB17" s="173"/>
      <c r="BC17" s="20"/>
      <c r="BD17" s="20"/>
      <c r="BE17" s="20"/>
      <c r="BF17" s="20"/>
      <c r="BG17" s="20"/>
      <c r="BH17" s="20"/>
      <c r="BI17" s="20"/>
    </row>
    <row r="18" spans="1:72" ht="49.9" hidden="1" customHeight="1" thickBot="1" x14ac:dyDescent="0.3">
      <c r="A18" s="94"/>
      <c r="B18" s="95"/>
      <c r="C18" s="107"/>
      <c r="D18" s="172"/>
      <c r="E18" s="172"/>
      <c r="F18" s="172"/>
      <c r="G18" s="172"/>
      <c r="H18" s="163"/>
      <c r="I18" s="172"/>
      <c r="J18" s="170"/>
      <c r="K18" s="170"/>
      <c r="L18" s="170"/>
      <c r="M18" s="170"/>
      <c r="N18" s="170"/>
      <c r="O18" s="170"/>
      <c r="P18" s="170"/>
      <c r="Q18" s="170"/>
      <c r="R18" s="170"/>
      <c r="S18" s="170"/>
      <c r="T18" s="170"/>
      <c r="U18" s="170"/>
      <c r="V18" s="170"/>
      <c r="W18" s="170"/>
      <c r="X18" s="170"/>
      <c r="Y18" s="170"/>
      <c r="Z18" s="170"/>
      <c r="AA18" s="170"/>
      <c r="AB18" s="170"/>
      <c r="AC18" s="173"/>
      <c r="AD18" s="156"/>
      <c r="AE18" s="196"/>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184"/>
      <c r="AY18" s="198"/>
      <c r="AZ18" s="198"/>
      <c r="BA18" s="198"/>
      <c r="BB18" s="190"/>
      <c r="BC18" s="20"/>
      <c r="BD18" s="20"/>
      <c r="BE18" s="20"/>
      <c r="BF18" s="20"/>
      <c r="BG18" s="20"/>
      <c r="BH18" s="20"/>
      <c r="BI18" s="20"/>
      <c r="BR18" s="15" t="s">
        <v>9</v>
      </c>
    </row>
    <row r="19" spans="1:72" ht="49.9" hidden="1" customHeight="1" thickBot="1" x14ac:dyDescent="0.3">
      <c r="A19" s="94"/>
      <c r="B19" s="95"/>
      <c r="C19" s="202" t="s">
        <v>57</v>
      </c>
      <c r="D19" s="185"/>
      <c r="E19" s="185"/>
      <c r="F19" s="185"/>
      <c r="G19" s="185"/>
      <c r="H19" s="200"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85" t="str">
        <f t="shared" ref="I19" si="20">+IF(H19="MUY BAJA","20%",IF(H19="BAJA","40%",IF(H19="MEDIA","60%",IF(H19="ALTA","80%",IF(H19="MUY ALTA","100%","ERROR")))))</f>
        <v>ERROR</v>
      </c>
      <c r="J19" s="187"/>
      <c r="K19" s="187"/>
      <c r="L19" s="187"/>
      <c r="M19" s="187"/>
      <c r="N19" s="187"/>
      <c r="O19" s="187"/>
      <c r="P19" s="187"/>
      <c r="Q19" s="187"/>
      <c r="R19" s="187"/>
      <c r="S19" s="187"/>
      <c r="T19" s="187"/>
      <c r="U19" s="187"/>
      <c r="V19" s="187"/>
      <c r="W19" s="187"/>
      <c r="X19" s="187"/>
      <c r="Y19" s="187"/>
      <c r="Z19" s="187"/>
      <c r="AA19" s="187"/>
      <c r="AB19" s="187"/>
      <c r="AC19" s="189">
        <f t="shared" ref="AC19" si="21">COUNTIF(J19:AB21,"SI")</f>
        <v>0</v>
      </c>
      <c r="AD19" s="191" t="str">
        <f t="shared" si="13"/>
        <v/>
      </c>
      <c r="AE19" s="194"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83">
        <f t="shared" ref="AX19" si="23">AVERAGE(AV19:AV21)</f>
        <v>0</v>
      </c>
      <c r="AY19" s="197" t="str">
        <f t="shared" ref="AY19" si="24">IF(AX19&gt;95,"FUERTE",IF(AND(AX19&lt;95.01,AX19&gt;85.02),"MODERADO",IF(AND(AX19&lt;85.01,AX19&gt;1),"DEBIL","0")))</f>
        <v>0</v>
      </c>
      <c r="AZ19" s="197"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99" t="str">
        <f t="shared" ref="BA19" si="26">AD19</f>
        <v/>
      </c>
      <c r="BB19" s="193"/>
      <c r="BC19" s="20"/>
      <c r="BD19" s="20"/>
      <c r="BE19" s="20"/>
      <c r="BF19" s="20"/>
      <c r="BG19" s="20"/>
      <c r="BH19" s="20"/>
      <c r="BI19" s="20"/>
      <c r="BR19" s="15" t="s">
        <v>13</v>
      </c>
    </row>
    <row r="20" spans="1:72" ht="49.9" hidden="1" customHeight="1" thickBot="1" x14ac:dyDescent="0.3">
      <c r="A20" s="94"/>
      <c r="B20" s="95"/>
      <c r="C20" s="203"/>
      <c r="D20" s="94"/>
      <c r="E20" s="94"/>
      <c r="F20" s="94"/>
      <c r="G20" s="94"/>
      <c r="H20" s="92"/>
      <c r="I20" s="94"/>
      <c r="J20" s="170"/>
      <c r="K20" s="170"/>
      <c r="L20" s="170"/>
      <c r="M20" s="170"/>
      <c r="N20" s="170"/>
      <c r="O20" s="170"/>
      <c r="P20" s="170"/>
      <c r="Q20" s="170"/>
      <c r="R20" s="170"/>
      <c r="S20" s="170"/>
      <c r="T20" s="170"/>
      <c r="U20" s="170"/>
      <c r="V20" s="170"/>
      <c r="W20" s="170"/>
      <c r="X20" s="170"/>
      <c r="Y20" s="170"/>
      <c r="Z20" s="170"/>
      <c r="AA20" s="170"/>
      <c r="AB20" s="170"/>
      <c r="AC20" s="173"/>
      <c r="AD20" s="96"/>
      <c r="AE20" s="195"/>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76"/>
      <c r="AY20" s="164"/>
      <c r="AZ20" s="164"/>
      <c r="BA20" s="164"/>
      <c r="BB20" s="173"/>
      <c r="BC20" s="20"/>
      <c r="BD20" s="20"/>
      <c r="BE20" s="20"/>
      <c r="BF20" s="20"/>
      <c r="BG20" s="20"/>
      <c r="BH20" s="20"/>
      <c r="BI20" s="20"/>
      <c r="BR20" s="15" t="s">
        <v>14</v>
      </c>
    </row>
    <row r="21" spans="1:72" ht="49.9" hidden="1" customHeight="1" thickBot="1" x14ac:dyDescent="0.3">
      <c r="A21" s="94"/>
      <c r="B21" s="95"/>
      <c r="C21" s="107"/>
      <c r="D21" s="172"/>
      <c r="E21" s="172"/>
      <c r="F21" s="172"/>
      <c r="G21" s="172"/>
      <c r="H21" s="163"/>
      <c r="I21" s="172"/>
      <c r="J21" s="170"/>
      <c r="K21" s="170"/>
      <c r="L21" s="170"/>
      <c r="M21" s="170"/>
      <c r="N21" s="170"/>
      <c r="O21" s="170"/>
      <c r="P21" s="170"/>
      <c r="Q21" s="170"/>
      <c r="R21" s="170"/>
      <c r="S21" s="170"/>
      <c r="T21" s="170"/>
      <c r="U21" s="170"/>
      <c r="V21" s="170"/>
      <c r="W21" s="170"/>
      <c r="X21" s="170"/>
      <c r="Y21" s="170"/>
      <c r="Z21" s="170"/>
      <c r="AA21" s="170"/>
      <c r="AB21" s="170"/>
      <c r="AC21" s="173"/>
      <c r="AD21" s="156"/>
      <c r="AE21" s="196"/>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84"/>
      <c r="AY21" s="198"/>
      <c r="AZ21" s="198"/>
      <c r="BA21" s="198"/>
      <c r="BB21" s="190"/>
      <c r="BC21" s="20"/>
      <c r="BD21" s="20"/>
      <c r="BE21" s="20"/>
      <c r="BF21" s="20"/>
      <c r="BG21" s="20"/>
      <c r="BH21" s="20"/>
      <c r="BI21" s="20"/>
      <c r="BR21" s="15" t="s">
        <v>15</v>
      </c>
    </row>
    <row r="22" spans="1:72" ht="49.9" hidden="1" customHeight="1" thickBot="1" x14ac:dyDescent="0.3">
      <c r="A22" s="94"/>
      <c r="B22" s="95"/>
      <c r="C22" s="202" t="s">
        <v>58</v>
      </c>
      <c r="D22" s="185"/>
      <c r="E22" s="185"/>
      <c r="F22" s="185"/>
      <c r="G22" s="185"/>
      <c r="H22" s="200"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85" t="str">
        <f t="shared" ref="I22" si="28">+IF(H22="MUY BAJA","20%",IF(H22="BAJA","40%",IF(H22="MEDIA","60%",IF(H22="ALTA","80%",IF(H22="MUY ALTA","100%","ERROR")))))</f>
        <v>ERROR</v>
      </c>
      <c r="J22" s="187"/>
      <c r="K22" s="187"/>
      <c r="L22" s="187"/>
      <c r="M22" s="187"/>
      <c r="N22" s="187"/>
      <c r="O22" s="187"/>
      <c r="P22" s="187"/>
      <c r="Q22" s="187"/>
      <c r="R22" s="187"/>
      <c r="S22" s="187"/>
      <c r="T22" s="187"/>
      <c r="U22" s="187"/>
      <c r="V22" s="187"/>
      <c r="W22" s="187"/>
      <c r="X22" s="187"/>
      <c r="Y22" s="187"/>
      <c r="Z22" s="187"/>
      <c r="AA22" s="187"/>
      <c r="AB22" s="187"/>
      <c r="AC22" s="189">
        <f t="shared" ref="AC22" si="29">COUNTIF(J22:AB24,"SI")</f>
        <v>0</v>
      </c>
      <c r="AD22" s="191" t="str">
        <f t="shared" si="13"/>
        <v/>
      </c>
      <c r="AE22" s="194"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83">
        <f t="shared" ref="AX22" si="31">AVERAGE(AV22:AV24)</f>
        <v>0</v>
      </c>
      <c r="AY22" s="197" t="str">
        <f t="shared" ref="AY22" si="32">IF(AX22&gt;95,"FUERTE",IF(AND(AX22&lt;95.01,AX22&gt;85.02),"MODERADO",IF(AND(AX22&lt;85.01,AX22&gt;1),"DEBIL","0")))</f>
        <v>0</v>
      </c>
      <c r="AZ22" s="197"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99" t="str">
        <f t="shared" ref="BA22" si="34">AD22</f>
        <v/>
      </c>
      <c r="BB22" s="193"/>
      <c r="BC22" s="20"/>
      <c r="BD22" s="20"/>
      <c r="BE22" s="20"/>
      <c r="BF22" s="20"/>
      <c r="BG22" s="20"/>
      <c r="BH22" s="20"/>
      <c r="BI22" s="20"/>
      <c r="BT22" s="15" t="s">
        <v>24</v>
      </c>
    </row>
    <row r="23" spans="1:72" ht="49.9" hidden="1" customHeight="1" thickBot="1" x14ac:dyDescent="0.3">
      <c r="A23" s="94"/>
      <c r="B23" s="95"/>
      <c r="C23" s="203"/>
      <c r="D23" s="94"/>
      <c r="E23" s="94"/>
      <c r="F23" s="94"/>
      <c r="G23" s="94"/>
      <c r="H23" s="92"/>
      <c r="I23" s="94"/>
      <c r="J23" s="170"/>
      <c r="K23" s="170"/>
      <c r="L23" s="170"/>
      <c r="M23" s="170"/>
      <c r="N23" s="170"/>
      <c r="O23" s="170"/>
      <c r="P23" s="170"/>
      <c r="Q23" s="170"/>
      <c r="R23" s="170"/>
      <c r="S23" s="170"/>
      <c r="T23" s="170"/>
      <c r="U23" s="170"/>
      <c r="V23" s="170"/>
      <c r="W23" s="170"/>
      <c r="X23" s="170"/>
      <c r="Y23" s="170"/>
      <c r="Z23" s="170"/>
      <c r="AA23" s="170"/>
      <c r="AB23" s="170"/>
      <c r="AC23" s="173"/>
      <c r="AD23" s="96"/>
      <c r="AE23" s="195"/>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76"/>
      <c r="AY23" s="164"/>
      <c r="AZ23" s="164"/>
      <c r="BA23" s="164"/>
      <c r="BB23" s="173"/>
      <c r="BC23" s="20"/>
      <c r="BD23" s="20"/>
      <c r="BE23" s="20"/>
      <c r="BF23" s="20"/>
      <c r="BG23" s="20"/>
      <c r="BH23" s="20"/>
      <c r="BI23" s="20"/>
      <c r="BT23" s="15" t="s">
        <v>25</v>
      </c>
    </row>
    <row r="24" spans="1:72" ht="49.9" hidden="1" customHeight="1" thickBot="1" x14ac:dyDescent="0.3">
      <c r="A24" s="94"/>
      <c r="B24" s="95"/>
      <c r="C24" s="107"/>
      <c r="D24" s="172"/>
      <c r="E24" s="172"/>
      <c r="F24" s="172"/>
      <c r="G24" s="172"/>
      <c r="H24" s="163"/>
      <c r="I24" s="172"/>
      <c r="J24" s="170"/>
      <c r="K24" s="170"/>
      <c r="L24" s="170"/>
      <c r="M24" s="170"/>
      <c r="N24" s="170"/>
      <c r="O24" s="170"/>
      <c r="P24" s="170"/>
      <c r="Q24" s="170"/>
      <c r="R24" s="170"/>
      <c r="S24" s="170"/>
      <c r="T24" s="170"/>
      <c r="U24" s="170"/>
      <c r="V24" s="170"/>
      <c r="W24" s="170"/>
      <c r="X24" s="170"/>
      <c r="Y24" s="170"/>
      <c r="Z24" s="170"/>
      <c r="AA24" s="170"/>
      <c r="AB24" s="170"/>
      <c r="AC24" s="173"/>
      <c r="AD24" s="156"/>
      <c r="AE24" s="196"/>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84"/>
      <c r="AY24" s="198"/>
      <c r="AZ24" s="198"/>
      <c r="BA24" s="198"/>
      <c r="BB24" s="190"/>
      <c r="BC24" s="20"/>
      <c r="BD24" s="20"/>
      <c r="BE24" s="20"/>
      <c r="BF24" s="20"/>
      <c r="BG24" s="20"/>
      <c r="BH24" s="20"/>
      <c r="BI24" s="20"/>
      <c r="BT24" s="15" t="s">
        <v>26</v>
      </c>
    </row>
    <row r="25" spans="1:72" ht="49.9" hidden="1" customHeight="1" thickBot="1" x14ac:dyDescent="0.3">
      <c r="A25" s="94"/>
      <c r="B25" s="95"/>
      <c r="C25" s="202" t="s">
        <v>59</v>
      </c>
      <c r="D25" s="185"/>
      <c r="E25" s="185"/>
      <c r="F25" s="185"/>
      <c r="G25" s="185"/>
      <c r="H25" s="200"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85" t="str">
        <f t="shared" ref="I25" si="36">+IF(H25="MUY BAJA","20%",IF(H25="BAJA","40%",IF(H25="MEDIA","60%",IF(H25="ALTA","80%",IF(H25="MUY ALTA","100%","ERROR")))))</f>
        <v>ERROR</v>
      </c>
      <c r="J25" s="187"/>
      <c r="K25" s="187"/>
      <c r="L25" s="187"/>
      <c r="M25" s="187"/>
      <c r="N25" s="187"/>
      <c r="O25" s="187"/>
      <c r="P25" s="187"/>
      <c r="Q25" s="187"/>
      <c r="R25" s="187"/>
      <c r="S25" s="187"/>
      <c r="T25" s="187"/>
      <c r="U25" s="187"/>
      <c r="V25" s="187"/>
      <c r="W25" s="187"/>
      <c r="X25" s="187"/>
      <c r="Y25" s="187"/>
      <c r="Z25" s="187"/>
      <c r="AA25" s="187"/>
      <c r="AB25" s="187"/>
      <c r="AC25" s="189">
        <f t="shared" ref="AC25" si="37">COUNTIF(J25:AB27,"SI")</f>
        <v>0</v>
      </c>
      <c r="AD25" s="191" t="str">
        <f t="shared" si="13"/>
        <v/>
      </c>
      <c r="AE25" s="194"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83">
        <f t="shared" ref="AX25" si="39">AVERAGE(AV25:AV27)</f>
        <v>0</v>
      </c>
      <c r="AY25" s="197" t="str">
        <f t="shared" ref="AY25" si="40">IF(AX25&gt;95,"FUERTE",IF(AND(AX25&lt;95.01,AX25&gt;85.02),"MODERADO",IF(AND(AX25&lt;85.01,AX25&gt;1),"DEBIL","0")))</f>
        <v>0</v>
      </c>
      <c r="AZ25" s="197"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99" t="str">
        <f t="shared" ref="BA25" si="42">AD25</f>
        <v/>
      </c>
      <c r="BB25" s="193"/>
      <c r="BC25" s="20"/>
      <c r="BD25" s="20"/>
      <c r="BE25" s="20"/>
      <c r="BF25" s="20"/>
      <c r="BG25" s="20"/>
      <c r="BH25" s="20"/>
      <c r="BI25" s="20"/>
    </row>
    <row r="26" spans="1:72" ht="49.9" hidden="1" customHeight="1" thickBot="1" x14ac:dyDescent="0.3">
      <c r="A26" s="94"/>
      <c r="B26" s="95"/>
      <c r="C26" s="203"/>
      <c r="D26" s="94"/>
      <c r="E26" s="94"/>
      <c r="F26" s="94"/>
      <c r="G26" s="94"/>
      <c r="H26" s="92"/>
      <c r="I26" s="94"/>
      <c r="J26" s="170"/>
      <c r="K26" s="170"/>
      <c r="L26" s="170"/>
      <c r="M26" s="170"/>
      <c r="N26" s="170"/>
      <c r="O26" s="170"/>
      <c r="P26" s="170"/>
      <c r="Q26" s="170"/>
      <c r="R26" s="170"/>
      <c r="S26" s="170"/>
      <c r="T26" s="170"/>
      <c r="U26" s="170"/>
      <c r="V26" s="170"/>
      <c r="W26" s="170"/>
      <c r="X26" s="170"/>
      <c r="Y26" s="170"/>
      <c r="Z26" s="170"/>
      <c r="AA26" s="170"/>
      <c r="AB26" s="170"/>
      <c r="AC26" s="173"/>
      <c r="AD26" s="96"/>
      <c r="AE26" s="195"/>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76"/>
      <c r="AY26" s="164"/>
      <c r="AZ26" s="164"/>
      <c r="BA26" s="164"/>
      <c r="BB26" s="173"/>
      <c r="BC26" s="20"/>
      <c r="BD26" s="20"/>
      <c r="BE26" s="20"/>
      <c r="BF26" s="20"/>
      <c r="BG26" s="20"/>
      <c r="BH26" s="20"/>
      <c r="BI26" s="20"/>
    </row>
    <row r="27" spans="1:72" ht="49.9" hidden="1" customHeight="1" thickBot="1" x14ac:dyDescent="0.3">
      <c r="A27" s="94"/>
      <c r="B27" s="95"/>
      <c r="C27" s="107"/>
      <c r="D27" s="172"/>
      <c r="E27" s="172"/>
      <c r="F27" s="172"/>
      <c r="G27" s="172"/>
      <c r="H27" s="163"/>
      <c r="I27" s="172"/>
      <c r="J27" s="170"/>
      <c r="K27" s="170"/>
      <c r="L27" s="170"/>
      <c r="M27" s="170"/>
      <c r="N27" s="170"/>
      <c r="O27" s="170"/>
      <c r="P27" s="170"/>
      <c r="Q27" s="170"/>
      <c r="R27" s="170"/>
      <c r="S27" s="170"/>
      <c r="T27" s="170"/>
      <c r="U27" s="170"/>
      <c r="V27" s="170"/>
      <c r="W27" s="170"/>
      <c r="X27" s="170"/>
      <c r="Y27" s="170"/>
      <c r="Z27" s="170"/>
      <c r="AA27" s="170"/>
      <c r="AB27" s="170"/>
      <c r="AC27" s="173"/>
      <c r="AD27" s="156"/>
      <c r="AE27" s="196"/>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84"/>
      <c r="AY27" s="198"/>
      <c r="AZ27" s="198"/>
      <c r="BA27" s="198"/>
      <c r="BB27" s="190"/>
      <c r="BC27" s="20"/>
      <c r="BD27" s="20"/>
      <c r="BE27" s="20"/>
      <c r="BF27" s="20"/>
      <c r="BG27" s="20"/>
      <c r="BH27" s="20"/>
      <c r="BI27" s="20"/>
    </row>
    <row r="28" spans="1:72" ht="49.9" hidden="1" customHeight="1" thickBot="1" x14ac:dyDescent="0.3">
      <c r="A28" s="94"/>
      <c r="B28" s="95"/>
      <c r="C28" s="202" t="s">
        <v>60</v>
      </c>
      <c r="D28" s="185"/>
      <c r="E28" s="185"/>
      <c r="F28" s="185"/>
      <c r="G28" s="185"/>
      <c r="H28" s="200"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85" t="str">
        <f t="shared" ref="I28" si="44">+IF(H28="MUY BAJA","20%",IF(H28="BAJA","40%",IF(H28="MEDIA","60%",IF(H28="ALTA","80%",IF(H28="MUY ALTA","100%","ERROR")))))</f>
        <v>ERROR</v>
      </c>
      <c r="J28" s="187"/>
      <c r="K28" s="187"/>
      <c r="L28" s="187"/>
      <c r="M28" s="187"/>
      <c r="N28" s="187"/>
      <c r="O28" s="187"/>
      <c r="P28" s="187"/>
      <c r="Q28" s="187"/>
      <c r="R28" s="187"/>
      <c r="S28" s="187"/>
      <c r="T28" s="187"/>
      <c r="U28" s="187"/>
      <c r="V28" s="187"/>
      <c r="W28" s="187"/>
      <c r="X28" s="187"/>
      <c r="Y28" s="187"/>
      <c r="Z28" s="187"/>
      <c r="AA28" s="187"/>
      <c r="AB28" s="187"/>
      <c r="AC28" s="189">
        <f t="shared" ref="AC28" si="45">COUNTIF(J28:AB30,"SI")</f>
        <v>0</v>
      </c>
      <c r="AD28" s="191" t="str">
        <f t="shared" si="13"/>
        <v/>
      </c>
      <c r="AE28" s="194"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83">
        <f t="shared" ref="AX28" si="47">AVERAGE(AV28:AV30)</f>
        <v>0</v>
      </c>
      <c r="AY28" s="197" t="str">
        <f t="shared" ref="AY28" si="48">IF(AX28&gt;95,"FUERTE",IF(AND(AX28&lt;95.01,AX28&gt;85.02),"MODERADO",IF(AND(AX28&lt;85.01,AX28&gt;1),"DEBIL","0")))</f>
        <v>0</v>
      </c>
      <c r="AZ28" s="197"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99" t="str">
        <f t="shared" ref="BA28" si="50">AD28</f>
        <v/>
      </c>
      <c r="BB28" s="193"/>
      <c r="BC28" s="20"/>
      <c r="BD28" s="20"/>
      <c r="BE28" s="20"/>
      <c r="BF28" s="20"/>
      <c r="BG28" s="20"/>
      <c r="BH28" s="20"/>
      <c r="BI28" s="20"/>
    </row>
    <row r="29" spans="1:72" ht="49.9" hidden="1" customHeight="1" thickBot="1" x14ac:dyDescent="0.3">
      <c r="A29" s="94"/>
      <c r="B29" s="95"/>
      <c r="C29" s="203"/>
      <c r="D29" s="94"/>
      <c r="E29" s="94"/>
      <c r="F29" s="94"/>
      <c r="G29" s="94"/>
      <c r="H29" s="92"/>
      <c r="I29" s="94"/>
      <c r="J29" s="170"/>
      <c r="K29" s="170"/>
      <c r="L29" s="170"/>
      <c r="M29" s="170"/>
      <c r="N29" s="170"/>
      <c r="O29" s="170"/>
      <c r="P29" s="170"/>
      <c r="Q29" s="170"/>
      <c r="R29" s="170"/>
      <c r="S29" s="170"/>
      <c r="T29" s="170"/>
      <c r="U29" s="170"/>
      <c r="V29" s="170"/>
      <c r="W29" s="170"/>
      <c r="X29" s="170"/>
      <c r="Y29" s="170"/>
      <c r="Z29" s="170"/>
      <c r="AA29" s="170"/>
      <c r="AB29" s="170"/>
      <c r="AC29" s="173"/>
      <c r="AD29" s="96"/>
      <c r="AE29" s="195"/>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76"/>
      <c r="AY29" s="164"/>
      <c r="AZ29" s="164"/>
      <c r="BA29" s="164"/>
      <c r="BB29" s="173"/>
      <c r="BC29" s="20"/>
      <c r="BD29" s="20"/>
      <c r="BE29" s="20"/>
      <c r="BF29" s="20"/>
      <c r="BG29" s="20"/>
      <c r="BH29" s="20"/>
      <c r="BI29" s="20"/>
    </row>
    <row r="30" spans="1:72" ht="49.9" hidden="1" customHeight="1" thickBot="1" x14ac:dyDescent="0.3">
      <c r="A30" s="94"/>
      <c r="B30" s="95"/>
      <c r="C30" s="107"/>
      <c r="D30" s="172"/>
      <c r="E30" s="172"/>
      <c r="F30" s="172"/>
      <c r="G30" s="172"/>
      <c r="H30" s="163"/>
      <c r="I30" s="172"/>
      <c r="J30" s="170"/>
      <c r="K30" s="170"/>
      <c r="L30" s="170"/>
      <c r="M30" s="170"/>
      <c r="N30" s="170"/>
      <c r="O30" s="170"/>
      <c r="P30" s="170"/>
      <c r="Q30" s="170"/>
      <c r="R30" s="170"/>
      <c r="S30" s="170"/>
      <c r="T30" s="170"/>
      <c r="U30" s="170"/>
      <c r="V30" s="170"/>
      <c r="W30" s="170"/>
      <c r="X30" s="170"/>
      <c r="Y30" s="170"/>
      <c r="Z30" s="170"/>
      <c r="AA30" s="170"/>
      <c r="AB30" s="170"/>
      <c r="AC30" s="173"/>
      <c r="AD30" s="156"/>
      <c r="AE30" s="196"/>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84"/>
      <c r="AY30" s="198"/>
      <c r="AZ30" s="198"/>
      <c r="BA30" s="198"/>
      <c r="BB30" s="190"/>
      <c r="BC30" s="20"/>
      <c r="BD30" s="20"/>
      <c r="BE30" s="20"/>
      <c r="BF30" s="20"/>
      <c r="BG30" s="20"/>
      <c r="BH30" s="20"/>
      <c r="BI30" s="20"/>
    </row>
    <row r="31" spans="1:72" ht="49.9" hidden="1" customHeight="1" thickBot="1" x14ac:dyDescent="0.3">
      <c r="A31" s="94"/>
      <c r="B31" s="95"/>
      <c r="C31" s="202" t="s">
        <v>61</v>
      </c>
      <c r="D31" s="185"/>
      <c r="E31" s="185"/>
      <c r="F31" s="185"/>
      <c r="G31" s="185"/>
      <c r="H31" s="200"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85" t="str">
        <f t="shared" ref="I31" si="52">+IF(H31="MUY BAJA","20%",IF(H31="BAJA","40%",IF(H31="MEDIA","60%",IF(H31="ALTA","80%",IF(H31="MUY ALTA","100%","ERROR")))))</f>
        <v>ERROR</v>
      </c>
      <c r="J31" s="187"/>
      <c r="K31" s="187"/>
      <c r="L31" s="187"/>
      <c r="M31" s="187"/>
      <c r="N31" s="187"/>
      <c r="O31" s="187"/>
      <c r="P31" s="187"/>
      <c r="Q31" s="187"/>
      <c r="R31" s="187"/>
      <c r="S31" s="187"/>
      <c r="T31" s="187"/>
      <c r="U31" s="187"/>
      <c r="V31" s="187"/>
      <c r="W31" s="187"/>
      <c r="X31" s="187"/>
      <c r="Y31" s="187"/>
      <c r="Z31" s="187"/>
      <c r="AA31" s="187"/>
      <c r="AB31" s="187"/>
      <c r="AC31" s="189">
        <f t="shared" ref="AC31" si="53">COUNTIF(J31:AB33,"SI")</f>
        <v>0</v>
      </c>
      <c r="AD31" s="191" t="str">
        <f t="shared" si="13"/>
        <v/>
      </c>
      <c r="AE31" s="194"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83">
        <f t="shared" ref="AX31" si="55">AVERAGE(AV31:AV33)</f>
        <v>0</v>
      </c>
      <c r="AY31" s="197" t="str">
        <f t="shared" ref="AY31" si="56">IF(AX31&gt;95,"FUERTE",IF(AND(AX31&lt;95.01,AX31&gt;85.02),"MODERADO",IF(AND(AX31&lt;85.01,AX31&gt;1),"DEBIL","0")))</f>
        <v>0</v>
      </c>
      <c r="AZ31" s="197"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99" t="str">
        <f t="shared" ref="BA31" si="58">AD31</f>
        <v/>
      </c>
      <c r="BB31" s="193"/>
      <c r="BC31" s="20"/>
      <c r="BD31" s="20"/>
      <c r="BE31" s="20"/>
      <c r="BF31" s="20"/>
      <c r="BG31" s="20"/>
      <c r="BH31" s="20"/>
      <c r="BI31" s="20"/>
    </row>
    <row r="32" spans="1:72" ht="49.9" hidden="1" customHeight="1" thickBot="1" x14ac:dyDescent="0.3">
      <c r="A32" s="94"/>
      <c r="B32" s="95"/>
      <c r="C32" s="203"/>
      <c r="D32" s="94"/>
      <c r="E32" s="94"/>
      <c r="F32" s="94"/>
      <c r="G32" s="94"/>
      <c r="H32" s="92"/>
      <c r="I32" s="94"/>
      <c r="J32" s="170"/>
      <c r="K32" s="170"/>
      <c r="L32" s="170"/>
      <c r="M32" s="170"/>
      <c r="N32" s="170"/>
      <c r="O32" s="170"/>
      <c r="P32" s="170"/>
      <c r="Q32" s="170"/>
      <c r="R32" s="170"/>
      <c r="S32" s="170"/>
      <c r="T32" s="170"/>
      <c r="U32" s="170"/>
      <c r="V32" s="170"/>
      <c r="W32" s="170"/>
      <c r="X32" s="170"/>
      <c r="Y32" s="170"/>
      <c r="Z32" s="170"/>
      <c r="AA32" s="170"/>
      <c r="AB32" s="170"/>
      <c r="AC32" s="173"/>
      <c r="AD32" s="96"/>
      <c r="AE32" s="195"/>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76"/>
      <c r="AY32" s="164"/>
      <c r="AZ32" s="164"/>
      <c r="BA32" s="164"/>
      <c r="BB32" s="173"/>
      <c r="BC32" s="20"/>
      <c r="BD32" s="20"/>
      <c r="BE32" s="20"/>
      <c r="BF32" s="20"/>
      <c r="BG32" s="20"/>
      <c r="BH32" s="20"/>
      <c r="BI32" s="20"/>
    </row>
    <row r="33" spans="1:61" ht="49.9" hidden="1" customHeight="1" thickBot="1" x14ac:dyDescent="0.3">
      <c r="A33" s="94"/>
      <c r="B33" s="95"/>
      <c r="C33" s="107"/>
      <c r="D33" s="172"/>
      <c r="E33" s="172"/>
      <c r="F33" s="172"/>
      <c r="G33" s="172"/>
      <c r="H33" s="163"/>
      <c r="I33" s="172"/>
      <c r="J33" s="170"/>
      <c r="K33" s="170"/>
      <c r="L33" s="170"/>
      <c r="M33" s="170"/>
      <c r="N33" s="170"/>
      <c r="O33" s="170"/>
      <c r="P33" s="170"/>
      <c r="Q33" s="170"/>
      <c r="R33" s="170"/>
      <c r="S33" s="170"/>
      <c r="T33" s="170"/>
      <c r="U33" s="170"/>
      <c r="V33" s="170"/>
      <c r="W33" s="170"/>
      <c r="X33" s="170"/>
      <c r="Y33" s="170"/>
      <c r="Z33" s="170"/>
      <c r="AA33" s="170"/>
      <c r="AB33" s="170"/>
      <c r="AC33" s="173"/>
      <c r="AD33" s="156"/>
      <c r="AE33" s="196"/>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84"/>
      <c r="AY33" s="198"/>
      <c r="AZ33" s="198"/>
      <c r="BA33" s="198"/>
      <c r="BB33" s="190"/>
      <c r="BC33" s="20"/>
      <c r="BD33" s="20"/>
      <c r="BE33" s="20"/>
      <c r="BF33" s="20"/>
      <c r="BG33" s="20"/>
      <c r="BH33" s="20"/>
      <c r="BI33" s="20"/>
    </row>
    <row r="34" spans="1:61" ht="49.9" hidden="1" customHeight="1" thickBot="1" x14ac:dyDescent="0.3">
      <c r="A34" s="94"/>
      <c r="B34" s="95"/>
      <c r="C34" s="202" t="s">
        <v>62</v>
      </c>
      <c r="D34" s="185"/>
      <c r="E34" s="185"/>
      <c r="F34" s="185"/>
      <c r="G34" s="185"/>
      <c r="H34" s="200"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85" t="str">
        <f t="shared" ref="I34" si="60">+IF(H34="MUY BAJA","20%",IF(H34="BAJA","40%",IF(H34="MEDIA","60%",IF(H34="ALTA","80%",IF(H34="MUY ALTA","100%","ERROR")))))</f>
        <v>ERROR</v>
      </c>
      <c r="J34" s="187"/>
      <c r="K34" s="187"/>
      <c r="L34" s="187"/>
      <c r="M34" s="187"/>
      <c r="N34" s="187"/>
      <c r="O34" s="187"/>
      <c r="P34" s="187"/>
      <c r="Q34" s="187"/>
      <c r="R34" s="187"/>
      <c r="S34" s="187"/>
      <c r="T34" s="187"/>
      <c r="U34" s="187"/>
      <c r="V34" s="187"/>
      <c r="W34" s="187"/>
      <c r="X34" s="187"/>
      <c r="Y34" s="187"/>
      <c r="Z34" s="187"/>
      <c r="AA34" s="187"/>
      <c r="AB34" s="187"/>
      <c r="AC34" s="189">
        <f t="shared" ref="AC34" si="61">COUNTIF(J34:AB36,"SI")</f>
        <v>0</v>
      </c>
      <c r="AD34" s="191" t="str">
        <f t="shared" si="13"/>
        <v/>
      </c>
      <c r="AE34" s="194"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83">
        <f t="shared" ref="AX34" si="63">AVERAGE(AV34:AV36)</f>
        <v>0</v>
      </c>
      <c r="AY34" s="197" t="str">
        <f t="shared" ref="AY34" si="64">IF(AX34&gt;95,"FUERTE",IF(AND(AX34&lt;95.01,AX34&gt;85.02),"MODERADO",IF(AND(AX34&lt;85.01,AX34&gt;1),"DEBIL","0")))</f>
        <v>0</v>
      </c>
      <c r="AZ34" s="197"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99" t="str">
        <f t="shared" ref="BA34" si="66">AD34</f>
        <v/>
      </c>
      <c r="BB34" s="193"/>
      <c r="BC34" s="20"/>
      <c r="BD34" s="20"/>
      <c r="BE34" s="20"/>
      <c r="BF34" s="20"/>
      <c r="BG34" s="20"/>
      <c r="BH34" s="20"/>
      <c r="BI34" s="20"/>
    </row>
    <row r="35" spans="1:61" ht="49.9" hidden="1" customHeight="1" thickBot="1" x14ac:dyDescent="0.3">
      <c r="A35" s="94"/>
      <c r="B35" s="95"/>
      <c r="C35" s="203"/>
      <c r="D35" s="94"/>
      <c r="E35" s="94"/>
      <c r="F35" s="94"/>
      <c r="G35" s="94"/>
      <c r="H35" s="92"/>
      <c r="I35" s="94"/>
      <c r="J35" s="170"/>
      <c r="K35" s="170"/>
      <c r="L35" s="170"/>
      <c r="M35" s="170"/>
      <c r="N35" s="170"/>
      <c r="O35" s="170"/>
      <c r="P35" s="170"/>
      <c r="Q35" s="170"/>
      <c r="R35" s="170"/>
      <c r="S35" s="170"/>
      <c r="T35" s="170"/>
      <c r="U35" s="170"/>
      <c r="V35" s="170"/>
      <c r="W35" s="170"/>
      <c r="X35" s="170"/>
      <c r="Y35" s="170"/>
      <c r="Z35" s="170"/>
      <c r="AA35" s="170"/>
      <c r="AB35" s="170"/>
      <c r="AC35" s="173"/>
      <c r="AD35" s="96"/>
      <c r="AE35" s="195"/>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76"/>
      <c r="AY35" s="164"/>
      <c r="AZ35" s="164"/>
      <c r="BA35" s="164"/>
      <c r="BB35" s="173"/>
      <c r="BC35" s="20"/>
      <c r="BD35" s="20"/>
      <c r="BE35" s="20"/>
      <c r="BF35" s="20"/>
      <c r="BG35" s="20"/>
      <c r="BH35" s="20"/>
      <c r="BI35" s="20"/>
    </row>
    <row r="36" spans="1:61" ht="49.9" hidden="1" customHeight="1" thickBot="1" x14ac:dyDescent="0.3">
      <c r="A36" s="94"/>
      <c r="B36" s="95"/>
      <c r="C36" s="107"/>
      <c r="D36" s="172"/>
      <c r="E36" s="172"/>
      <c r="F36" s="172"/>
      <c r="G36" s="172"/>
      <c r="H36" s="163"/>
      <c r="I36" s="172"/>
      <c r="J36" s="170"/>
      <c r="K36" s="170"/>
      <c r="L36" s="170"/>
      <c r="M36" s="170"/>
      <c r="N36" s="170"/>
      <c r="O36" s="170"/>
      <c r="P36" s="170"/>
      <c r="Q36" s="170"/>
      <c r="R36" s="170"/>
      <c r="S36" s="170"/>
      <c r="T36" s="170"/>
      <c r="U36" s="170"/>
      <c r="V36" s="170"/>
      <c r="W36" s="170"/>
      <c r="X36" s="170"/>
      <c r="Y36" s="170"/>
      <c r="Z36" s="170"/>
      <c r="AA36" s="170"/>
      <c r="AB36" s="170"/>
      <c r="AC36" s="173"/>
      <c r="AD36" s="156"/>
      <c r="AE36" s="196"/>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84"/>
      <c r="AY36" s="198"/>
      <c r="AZ36" s="198"/>
      <c r="BA36" s="198"/>
      <c r="BB36" s="190"/>
      <c r="BC36" s="20"/>
      <c r="BD36" s="20"/>
      <c r="BE36" s="20"/>
      <c r="BF36" s="20"/>
      <c r="BG36" s="20"/>
      <c r="BH36" s="20"/>
      <c r="BI36" s="20"/>
    </row>
    <row r="37" spans="1:61" ht="49.9" hidden="1" customHeight="1" thickBot="1" x14ac:dyDescent="0.3">
      <c r="A37" s="94"/>
      <c r="B37" s="95"/>
      <c r="C37" s="202" t="s">
        <v>63</v>
      </c>
      <c r="D37" s="185"/>
      <c r="E37" s="185"/>
      <c r="F37" s="185"/>
      <c r="G37" s="185"/>
      <c r="H37" s="200"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85" t="str">
        <f t="shared" ref="I37" si="68">+IF(H37="MUY BAJA","20%",IF(H37="BAJA","40%",IF(H37="MEDIA","60%",IF(H37="ALTA","80%",IF(H37="MUY ALTA","100%","ERROR")))))</f>
        <v>ERROR</v>
      </c>
      <c r="J37" s="187"/>
      <c r="K37" s="187"/>
      <c r="L37" s="187"/>
      <c r="M37" s="187"/>
      <c r="N37" s="187"/>
      <c r="O37" s="187"/>
      <c r="P37" s="187"/>
      <c r="Q37" s="187"/>
      <c r="R37" s="187"/>
      <c r="S37" s="187"/>
      <c r="T37" s="187"/>
      <c r="U37" s="187"/>
      <c r="V37" s="187"/>
      <c r="W37" s="187"/>
      <c r="X37" s="187"/>
      <c r="Y37" s="187"/>
      <c r="Z37" s="187"/>
      <c r="AA37" s="187"/>
      <c r="AB37" s="187"/>
      <c r="AC37" s="189">
        <f t="shared" ref="AC37" si="69">COUNTIF(J37:AB39,"SI")</f>
        <v>0</v>
      </c>
      <c r="AD37" s="191" t="str">
        <f t="shared" si="13"/>
        <v/>
      </c>
      <c r="AE37" s="194"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83">
        <f t="shared" ref="AX37" si="71">AVERAGE(AV37:AV39)</f>
        <v>0</v>
      </c>
      <c r="AY37" s="197" t="str">
        <f t="shared" ref="AY37" si="72">IF(AX37&gt;95,"FUERTE",IF(AND(AX37&lt;95.01,AX37&gt;85.02),"MODERADO",IF(AND(AX37&lt;85.01,AX37&gt;1),"DEBIL","0")))</f>
        <v>0</v>
      </c>
      <c r="AZ37" s="197"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99" t="str">
        <f t="shared" ref="BA37" si="74">AD37</f>
        <v/>
      </c>
      <c r="BB37" s="193"/>
      <c r="BC37" s="20"/>
      <c r="BD37" s="20"/>
      <c r="BE37" s="20"/>
      <c r="BF37" s="20"/>
      <c r="BG37" s="20"/>
      <c r="BH37" s="20"/>
      <c r="BI37" s="20"/>
    </row>
    <row r="38" spans="1:61" ht="49.9" hidden="1" customHeight="1" thickBot="1" x14ac:dyDescent="0.3">
      <c r="A38" s="94"/>
      <c r="B38" s="95"/>
      <c r="C38" s="203"/>
      <c r="D38" s="94"/>
      <c r="E38" s="94"/>
      <c r="F38" s="94"/>
      <c r="G38" s="94"/>
      <c r="H38" s="92"/>
      <c r="I38" s="94"/>
      <c r="J38" s="170"/>
      <c r="K38" s="170"/>
      <c r="L38" s="170"/>
      <c r="M38" s="170"/>
      <c r="N38" s="170"/>
      <c r="O38" s="170"/>
      <c r="P38" s="170"/>
      <c r="Q38" s="170"/>
      <c r="R38" s="170"/>
      <c r="S38" s="170"/>
      <c r="T38" s="170"/>
      <c r="U38" s="170"/>
      <c r="V38" s="170"/>
      <c r="W38" s="170"/>
      <c r="X38" s="170"/>
      <c r="Y38" s="170"/>
      <c r="Z38" s="170"/>
      <c r="AA38" s="170"/>
      <c r="AB38" s="170"/>
      <c r="AC38" s="173"/>
      <c r="AD38" s="96"/>
      <c r="AE38" s="195"/>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76"/>
      <c r="AY38" s="164"/>
      <c r="AZ38" s="164"/>
      <c r="BA38" s="164"/>
      <c r="BB38" s="173"/>
      <c r="BC38" s="20"/>
      <c r="BD38" s="20"/>
      <c r="BE38" s="20"/>
      <c r="BF38" s="20"/>
      <c r="BG38" s="20"/>
      <c r="BH38" s="20"/>
      <c r="BI38" s="20"/>
    </row>
    <row r="39" spans="1:61" ht="49.9" hidden="1" customHeight="1" thickBot="1" x14ac:dyDescent="0.3">
      <c r="A39" s="94"/>
      <c r="B39" s="95"/>
      <c r="C39" s="107"/>
      <c r="D39" s="172"/>
      <c r="E39" s="172"/>
      <c r="F39" s="172"/>
      <c r="G39" s="172"/>
      <c r="H39" s="163"/>
      <c r="I39" s="172"/>
      <c r="J39" s="170"/>
      <c r="K39" s="170"/>
      <c r="L39" s="170"/>
      <c r="M39" s="170"/>
      <c r="N39" s="170"/>
      <c r="O39" s="170"/>
      <c r="P39" s="170"/>
      <c r="Q39" s="170"/>
      <c r="R39" s="170"/>
      <c r="S39" s="170"/>
      <c r="T39" s="170"/>
      <c r="U39" s="170"/>
      <c r="V39" s="170"/>
      <c r="W39" s="170"/>
      <c r="X39" s="170"/>
      <c r="Y39" s="170"/>
      <c r="Z39" s="170"/>
      <c r="AA39" s="170"/>
      <c r="AB39" s="170"/>
      <c r="AC39" s="173"/>
      <c r="AD39" s="156"/>
      <c r="AE39" s="196"/>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84"/>
      <c r="AY39" s="198"/>
      <c r="AZ39" s="198"/>
      <c r="BA39" s="198"/>
      <c r="BB39" s="190"/>
      <c r="BC39" s="20"/>
      <c r="BD39" s="20"/>
      <c r="BE39" s="20"/>
      <c r="BF39" s="20"/>
      <c r="BG39" s="20"/>
      <c r="BH39" s="20"/>
      <c r="BI39" s="20"/>
    </row>
    <row r="40" spans="1:61" ht="49.9" hidden="1" customHeight="1" thickBot="1" x14ac:dyDescent="0.3">
      <c r="A40" s="94"/>
      <c r="B40" s="95"/>
      <c r="C40" s="185" t="s">
        <v>64</v>
      </c>
      <c r="D40" s="185"/>
      <c r="E40" s="185"/>
      <c r="F40" s="185"/>
      <c r="G40" s="185"/>
      <c r="H40" s="200"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85" t="str">
        <f t="shared" ref="I40" si="76">+IF(H40="MUY BAJA","20%",IF(H40="BAJA","40%",IF(H40="MEDIA","60%",IF(H40="ALTA","80%",IF(H40="MUY ALTA","100%","ERROR")))))</f>
        <v>ERROR</v>
      </c>
      <c r="J40" s="187"/>
      <c r="K40" s="187"/>
      <c r="L40" s="187"/>
      <c r="M40" s="187"/>
      <c r="N40" s="187"/>
      <c r="O40" s="187"/>
      <c r="P40" s="187"/>
      <c r="Q40" s="187"/>
      <c r="R40" s="187"/>
      <c r="S40" s="187"/>
      <c r="T40" s="187"/>
      <c r="U40" s="187"/>
      <c r="V40" s="187"/>
      <c r="W40" s="187"/>
      <c r="X40" s="187"/>
      <c r="Y40" s="187"/>
      <c r="Z40" s="187"/>
      <c r="AA40" s="187"/>
      <c r="AB40" s="187"/>
      <c r="AC40" s="189">
        <f t="shared" ref="AC40" si="77">COUNTIF(J40:AB42,"SI")</f>
        <v>0</v>
      </c>
      <c r="AD40" s="191" t="str">
        <f t="shared" si="13"/>
        <v/>
      </c>
      <c r="AE40" s="180"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83">
        <f t="shared" ref="AX40" si="79">AVERAGE(AV40:AV42)</f>
        <v>0</v>
      </c>
      <c r="AY40" s="197" t="str">
        <f t="shared" ref="AY40" si="80">IF(AX40&gt;95,"FUERTE",IF(AND(AX40&lt;95.01,AX40&gt;85.02),"MODERADO",IF(AND(AX40&lt;85.01,AX40&gt;1),"DEBIL","0")))</f>
        <v>0</v>
      </c>
      <c r="AZ40" s="197"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99" t="str">
        <f t="shared" ref="BA40" si="82">AD40</f>
        <v/>
      </c>
      <c r="BB40" s="193"/>
      <c r="BC40" s="20"/>
      <c r="BD40" s="20"/>
      <c r="BE40" s="20"/>
      <c r="BF40" s="20"/>
      <c r="BG40" s="20"/>
      <c r="BH40" s="20"/>
      <c r="BI40" s="20"/>
    </row>
    <row r="41" spans="1:61" ht="49.9" hidden="1" customHeight="1" thickBot="1" x14ac:dyDescent="0.3">
      <c r="A41" s="94"/>
      <c r="B41" s="95"/>
      <c r="C41" s="94"/>
      <c r="D41" s="94"/>
      <c r="E41" s="94"/>
      <c r="F41" s="94"/>
      <c r="G41" s="94"/>
      <c r="H41" s="92"/>
      <c r="I41" s="94"/>
      <c r="J41" s="170"/>
      <c r="K41" s="170"/>
      <c r="L41" s="170"/>
      <c r="M41" s="170"/>
      <c r="N41" s="170"/>
      <c r="O41" s="170"/>
      <c r="P41" s="170"/>
      <c r="Q41" s="170"/>
      <c r="R41" s="170"/>
      <c r="S41" s="170"/>
      <c r="T41" s="170"/>
      <c r="U41" s="170"/>
      <c r="V41" s="170"/>
      <c r="W41" s="170"/>
      <c r="X41" s="170"/>
      <c r="Y41" s="170"/>
      <c r="Z41" s="170"/>
      <c r="AA41" s="170"/>
      <c r="AB41" s="170"/>
      <c r="AC41" s="173"/>
      <c r="AD41" s="96"/>
      <c r="AE41" s="181"/>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76"/>
      <c r="AY41" s="164"/>
      <c r="AZ41" s="164"/>
      <c r="BA41" s="164"/>
      <c r="BB41" s="173"/>
      <c r="BC41" s="20"/>
      <c r="BD41" s="20"/>
      <c r="BE41" s="20"/>
      <c r="BF41" s="20"/>
      <c r="BG41" s="20"/>
      <c r="BH41" s="20"/>
      <c r="BI41" s="20"/>
    </row>
    <row r="42" spans="1:61" ht="49.9" hidden="1" customHeight="1" thickBot="1" x14ac:dyDescent="0.3">
      <c r="A42" s="94"/>
      <c r="B42" s="95"/>
      <c r="C42" s="186"/>
      <c r="D42" s="186"/>
      <c r="E42" s="186"/>
      <c r="F42" s="186"/>
      <c r="G42" s="186"/>
      <c r="H42" s="201"/>
      <c r="I42" s="186"/>
      <c r="J42" s="188"/>
      <c r="K42" s="188"/>
      <c r="L42" s="188"/>
      <c r="M42" s="188"/>
      <c r="N42" s="188"/>
      <c r="O42" s="188"/>
      <c r="P42" s="188"/>
      <c r="Q42" s="188"/>
      <c r="R42" s="188"/>
      <c r="S42" s="188"/>
      <c r="T42" s="188"/>
      <c r="U42" s="188"/>
      <c r="V42" s="188"/>
      <c r="W42" s="188"/>
      <c r="X42" s="188"/>
      <c r="Y42" s="188"/>
      <c r="Z42" s="188"/>
      <c r="AA42" s="188"/>
      <c r="AB42" s="188"/>
      <c r="AC42" s="190"/>
      <c r="AD42" s="192"/>
      <c r="AE42" s="182"/>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84"/>
      <c r="AY42" s="198"/>
      <c r="AZ42" s="198"/>
      <c r="BA42" s="198"/>
      <c r="BB42" s="190"/>
      <c r="BC42" s="20"/>
      <c r="BD42" s="20"/>
      <c r="BE42" s="20"/>
      <c r="BF42" s="20"/>
      <c r="BG42" s="20"/>
      <c r="BH42" s="20"/>
      <c r="BI42" s="20"/>
    </row>
  </sheetData>
  <sheetProtection formatCells="0" formatRows="0"/>
  <dataConsolidate/>
  <mergeCells count="376">
    <mergeCell ref="BG15:BG16"/>
    <mergeCell ref="BF13:BF14"/>
    <mergeCell ref="BG13:BG14"/>
    <mergeCell ref="BH13:BH14"/>
    <mergeCell ref="AX34:AX36"/>
    <mergeCell ref="AY28:AY30"/>
    <mergeCell ref="AZ28:AZ30"/>
    <mergeCell ref="R40:R42"/>
    <mergeCell ref="S40:S42"/>
    <mergeCell ref="T40:T42"/>
    <mergeCell ref="BD13:BD14"/>
    <mergeCell ref="BE13:BE14"/>
    <mergeCell ref="AY40:AY42"/>
    <mergeCell ref="AZ40:AZ42"/>
    <mergeCell ref="BA40:BA42"/>
    <mergeCell ref="BB40:BB42"/>
    <mergeCell ref="AG13:AG15"/>
    <mergeCell ref="BC13:BC14"/>
    <mergeCell ref="AA40:AA42"/>
    <mergeCell ref="AB40:AB42"/>
    <mergeCell ref="AC40:AC42"/>
    <mergeCell ref="AD40:AD42"/>
    <mergeCell ref="AE40:AE42"/>
    <mergeCell ref="AX40:AX42"/>
    <mergeCell ref="BB37:BB39"/>
    <mergeCell ref="AY34:AY36"/>
    <mergeCell ref="AZ34:AZ36"/>
    <mergeCell ref="BA34:BA36"/>
    <mergeCell ref="BB34:BB36"/>
    <mergeCell ref="AD34:AD36"/>
    <mergeCell ref="AE34:AE36"/>
    <mergeCell ref="I40:I42"/>
    <mergeCell ref="J40:J42"/>
    <mergeCell ref="K40:K42"/>
    <mergeCell ref="L40:L42"/>
    <mergeCell ref="M40:M42"/>
    <mergeCell ref="N40:N42"/>
    <mergeCell ref="AY37:AY39"/>
    <mergeCell ref="AZ37:AZ39"/>
    <mergeCell ref="BA37:BA39"/>
    <mergeCell ref="AD37:AD39"/>
    <mergeCell ref="AE37:AE39"/>
    <mergeCell ref="AX37:AX39"/>
    <mergeCell ref="L37:L39"/>
    <mergeCell ref="M37:M39"/>
    <mergeCell ref="N37:N39"/>
    <mergeCell ref="U40:U42"/>
    <mergeCell ref="V40:V42"/>
    <mergeCell ref="W40:W42"/>
    <mergeCell ref="X40:X42"/>
    <mergeCell ref="Y40:Y42"/>
    <mergeCell ref="Z40:Z42"/>
    <mergeCell ref="O40:O42"/>
    <mergeCell ref="P40:P42"/>
    <mergeCell ref="Q40:Q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T37:T39"/>
    <mergeCell ref="I37:I39"/>
    <mergeCell ref="J37:J39"/>
    <mergeCell ref="K37:K39"/>
    <mergeCell ref="C37:C39"/>
    <mergeCell ref="D37:D39"/>
    <mergeCell ref="E37:E39"/>
    <mergeCell ref="F37:F39"/>
    <mergeCell ref="G37:G39"/>
    <mergeCell ref="H37:H39"/>
    <mergeCell ref="AA34:AA36"/>
    <mergeCell ref="AB34:AB36"/>
    <mergeCell ref="AC34:AC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R25:R27"/>
    <mergeCell ref="S25:S27"/>
    <mergeCell ref="T25:T27"/>
    <mergeCell ref="I25:I27"/>
    <mergeCell ref="J25:J27"/>
    <mergeCell ref="K25:K27"/>
    <mergeCell ref="L25:L27"/>
    <mergeCell ref="M25:M27"/>
    <mergeCell ref="N25:N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19:Q21"/>
    <mergeCell ref="R19:R21"/>
    <mergeCell ref="S19:S21"/>
    <mergeCell ref="T19:T21"/>
    <mergeCell ref="I19:I21"/>
    <mergeCell ref="J19:J21"/>
    <mergeCell ref="K19:K21"/>
    <mergeCell ref="L19:L21"/>
    <mergeCell ref="M19:M21"/>
    <mergeCell ref="N19:N21"/>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6:Q18"/>
    <mergeCell ref="R16:R18"/>
    <mergeCell ref="S16:S18"/>
    <mergeCell ref="T16:T18"/>
    <mergeCell ref="I16:I18"/>
    <mergeCell ref="J16:J18"/>
    <mergeCell ref="K16:K18"/>
    <mergeCell ref="L16:L18"/>
    <mergeCell ref="M16:M18"/>
    <mergeCell ref="N16:N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8:B8"/>
    <mergeCell ref="C8:BH8"/>
    <mergeCell ref="A9:B9"/>
    <mergeCell ref="C9:BH9"/>
    <mergeCell ref="A1:D4"/>
    <mergeCell ref="E1:BI2"/>
    <mergeCell ref="E3:X3"/>
    <mergeCell ref="Y3:AP3"/>
    <mergeCell ref="AR3:BI3"/>
    <mergeCell ref="E4:X4"/>
    <mergeCell ref="Y4:AP4"/>
    <mergeCell ref="AR4:BI4"/>
    <mergeCell ref="A5:B5"/>
    <mergeCell ref="C5:D5"/>
    <mergeCell ref="E5:BI6"/>
    <mergeCell ref="A6:B6"/>
    <mergeCell ref="C6:D6"/>
  </mergeCells>
  <conditionalFormatting sqref="G13:H13 G16:H16 G19:H19 G22:H22 G25:H25 G28:H28 G31:H31 G34:H34 G37:H37 G40:H40">
    <cfRule type="containsText" dxfId="62" priority="26" operator="containsText" text="RARA VEZ">
      <formula>NOT(ISERROR(SEARCH("RARA VEZ",G13)))</formula>
    </cfRule>
    <cfRule type="containsText" dxfId="61" priority="27" operator="containsText" text="IMPROBABLE">
      <formula>NOT(ISERROR(SEARCH("IMPROBABLE",G13)))</formula>
    </cfRule>
    <cfRule type="containsText" dxfId="60" priority="28" operator="containsText" text="POSIBLE">
      <formula>NOT(ISERROR(SEARCH("POSIBLE",G13)))</formula>
    </cfRule>
    <cfRule type="containsText" dxfId="59" priority="29" operator="containsText" text="PROBABLE">
      <formula>NOT(ISERROR(SEARCH("PROBABLE",G13)))</formula>
    </cfRule>
    <cfRule type="containsText" dxfId="58" priority="30" operator="containsText" text="CASI SEGURO">
      <formula>NOT(ISERROR(SEARCH("CASI SEGURO",G13)))</formula>
    </cfRule>
  </conditionalFormatting>
  <conditionalFormatting sqref="AE13 AE16 AE19 AE22 AE25 AE28 AE31 AE34 AE37 AE40">
    <cfRule type="containsText" dxfId="57" priority="22" operator="containsText" text="EXTREMO">
      <formula>NOT(ISERROR(SEARCH("EXTREMO",AE13)))</formula>
    </cfRule>
    <cfRule type="containsText" dxfId="56" priority="23" operator="containsText" text="ALTO">
      <formula>NOT(ISERROR(SEARCH("ALTO",AE13)))</formula>
    </cfRule>
    <cfRule type="containsText" dxfId="55" priority="24" operator="containsText" text="MODERADO">
      <formula>NOT(ISERROR(SEARCH("MODERADO",AE13)))</formula>
    </cfRule>
    <cfRule type="containsText" dxfId="54" priority="25" operator="containsText" text="BAJO">
      <formula>NOT(ISERROR(SEARCH("BAJO",AE13)))</formula>
    </cfRule>
  </conditionalFormatting>
  <conditionalFormatting sqref="BG13:BI13 BH15:BI42 BI14">
    <cfRule type="expression" dxfId="53" priority="21">
      <formula>#REF!="DILIGENCIE EL PLAN DE ACCIÓN"</formula>
    </cfRule>
  </conditionalFormatting>
  <conditionalFormatting sqref="BC17:BG18 BC16:BF16">
    <cfRule type="expression" dxfId="52" priority="20">
      <formula>#REF!="DILIGENCIE EL PLAN DE ACCIÓN"</formula>
    </cfRule>
  </conditionalFormatting>
  <conditionalFormatting sqref="BC19:BG21">
    <cfRule type="expression" dxfId="51" priority="19">
      <formula>#REF!="DILIGENCIE EL PLAN DE ACCIÓN"</formula>
    </cfRule>
  </conditionalFormatting>
  <conditionalFormatting sqref="BC22:BG24">
    <cfRule type="expression" dxfId="50" priority="18">
      <formula>#REF!="DILIGENCIE EL PLAN DE ACCIÓN"</formula>
    </cfRule>
  </conditionalFormatting>
  <conditionalFormatting sqref="BC25:BG27">
    <cfRule type="expression" dxfId="49" priority="17">
      <formula>#REF!="DILIGENCIE EL PLAN DE ACCIÓN"</formula>
    </cfRule>
  </conditionalFormatting>
  <conditionalFormatting sqref="BC28:BG30">
    <cfRule type="expression" dxfId="48" priority="16">
      <formula>#REF!="DILIGENCIE EL PLAN DE ACCIÓN"</formula>
    </cfRule>
  </conditionalFormatting>
  <conditionalFormatting sqref="BC31:BG33">
    <cfRule type="expression" dxfId="47" priority="15">
      <formula>#REF!="DILIGENCIE EL PLAN DE ACCIÓN"</formula>
    </cfRule>
  </conditionalFormatting>
  <conditionalFormatting sqref="BC34:BG36">
    <cfRule type="expression" dxfId="46" priority="14">
      <formula>#REF!="DILIGENCIE EL PLAN DE ACCIÓN"</formula>
    </cfRule>
  </conditionalFormatting>
  <conditionalFormatting sqref="BC37:BG39">
    <cfRule type="expression" dxfId="45" priority="13">
      <formula>#REF!="DILIGENCIE EL PLAN DE ACCIÓN"</formula>
    </cfRule>
  </conditionalFormatting>
  <conditionalFormatting sqref="BC40:BG42">
    <cfRule type="expression" dxfId="44" priority="12">
      <formula>#REF!="DILIGENCIE EL PLAN DE ACCIÓN"</formula>
    </cfRule>
  </conditionalFormatting>
  <conditionalFormatting sqref="AD13:AD42">
    <cfRule type="containsText" dxfId="43" priority="31" operator="containsText" text="CATASTRÓFICO">
      <formula>NOT(ISERROR(SEARCH("CATASTRÓFICO",AD13)))</formula>
    </cfRule>
    <cfRule type="containsText" dxfId="42" priority="32" operator="containsText" text="MAYOR">
      <formula>NOT(ISERROR(SEARCH("MAYOR",AD13)))</formula>
    </cfRule>
    <cfRule type="containsText" dxfId="41" priority="33" operator="containsText" text="MODERADO">
      <formula>NOT(ISERROR(SEARCH("MODERADO",AD13)))</formula>
    </cfRule>
  </conditionalFormatting>
  <conditionalFormatting sqref="AZ13:AZ42">
    <cfRule type="containsText" dxfId="40" priority="7" operator="containsText" text="CASI SEGURO">
      <formula>NOT(ISERROR(SEARCH("CASI SEGURO",AZ13)))</formula>
    </cfRule>
    <cfRule type="containsText" dxfId="39" priority="8" operator="containsText" text="PROBABLE">
      <formula>NOT(ISERROR(SEARCH("PROBABLE",AZ13)))</formula>
    </cfRule>
    <cfRule type="containsText" dxfId="38" priority="9" operator="containsText" text="POSIBLE">
      <formula>NOT(ISERROR(SEARCH("POSIBLE",AZ13)))</formula>
    </cfRule>
    <cfRule type="containsText" dxfId="37" priority="10" operator="containsText" text="IMPROBABLE">
      <formula>NOT(ISERROR(SEARCH("IMPROBABLE",AZ13)))</formula>
    </cfRule>
    <cfRule type="containsText" dxfId="36" priority="11" operator="containsText" text="RARA VEZ">
      <formula>NOT(ISERROR(SEARCH("RARA VEZ",AZ13)))</formula>
    </cfRule>
  </conditionalFormatting>
  <conditionalFormatting sqref="BA13:BA42">
    <cfRule type="containsText" dxfId="35" priority="4" operator="containsText" text="MODERADO">
      <formula>NOT(ISERROR(SEARCH("MODERADO",BA13)))</formula>
    </cfRule>
    <cfRule type="containsText" dxfId="34" priority="5" operator="containsText" text="MAYOR">
      <formula>NOT(ISERROR(SEARCH("MAYOR",BA13)))</formula>
    </cfRule>
    <cfRule type="containsText" dxfId="33" priority="6" operator="containsText" text="CATASTRÓFICO">
      <formula>NOT(ISERROR(SEARCH("CATASTRÓFICO",BA13)))</formula>
    </cfRule>
  </conditionalFormatting>
  <conditionalFormatting sqref="BC13:BF13 BC15:BF15">
    <cfRule type="expression" dxfId="32" priority="2">
      <formula>#REF!="DILIGENCIE EL PLAN DE ACCIÓN"</formula>
    </cfRule>
  </conditionalFormatting>
  <conditionalFormatting sqref="BG15">
    <cfRule type="expression" dxfId="31"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F00-000000000000}">
          <x14:formula1>
            <xm:f>'Formulas Corrupción'!$Q$7:$Q$10</xm:f>
          </x14:formula1>
          <xm:sqref>BB13:BB42</xm:sqref>
        </x14:dataValidation>
        <x14:dataValidation type="list" allowBlank="1" showInputMessage="1" showErrorMessage="1" xr:uid="{00000000-0002-0000-0F00-000001000000}">
          <x14:formula1>
            <xm:f>'Formulas Corrupción'!$M$7:$M$9</xm:f>
          </x14:formula1>
          <xm:sqref>AT13:AT42</xm:sqref>
        </x14:dataValidation>
        <x14:dataValidation type="list" allowBlank="1" showInputMessage="1" showErrorMessage="1" xr:uid="{00000000-0002-0000-0F00-000002000000}">
          <x14:formula1>
            <xm:f>'Formulas Corrupción'!$L$7:$L$8</xm:f>
          </x14:formula1>
          <xm:sqref>AR13:AR42</xm:sqref>
        </x14:dataValidation>
        <x14:dataValidation type="list" allowBlank="1" showInputMessage="1" showErrorMessage="1" xr:uid="{00000000-0002-0000-0F00-000003000000}">
          <x14:formula1>
            <xm:f>'Formulas Corrupción'!$K$7:$K$8</xm:f>
          </x14:formula1>
          <xm:sqref>AP13:AP42</xm:sqref>
        </x14:dataValidation>
        <x14:dataValidation type="list" allowBlank="1" showInputMessage="1" showErrorMessage="1" xr:uid="{00000000-0002-0000-0F00-000004000000}">
          <x14:formula1>
            <xm:f>'Formulas Corrupción'!$J$7:$J$9</xm:f>
          </x14:formula1>
          <xm:sqref>AN13:AN42</xm:sqref>
        </x14:dataValidation>
        <x14:dataValidation type="list" allowBlank="1" showInputMessage="1" showErrorMessage="1" xr:uid="{00000000-0002-0000-0F00-000005000000}">
          <x14:formula1>
            <xm:f>'Formulas Corrupción'!$I$7:$I$8</xm:f>
          </x14:formula1>
          <xm:sqref>AL13:AL42</xm:sqref>
        </x14:dataValidation>
        <x14:dataValidation type="list" allowBlank="1" showInputMessage="1" showErrorMessage="1" xr:uid="{00000000-0002-0000-0F00-000006000000}">
          <x14:formula1>
            <xm:f>'Formulas Corrupción'!$H$7:$H$8</xm:f>
          </x14:formula1>
          <xm:sqref>AJ13:AJ42</xm:sqref>
        </x14:dataValidation>
        <x14:dataValidation type="list" allowBlank="1" showInputMessage="1" showErrorMessage="1" xr:uid="{00000000-0002-0000-0F00-000007000000}">
          <x14:formula1>
            <xm:f>'Formulas Corrupción'!$G$7:$G$8</xm:f>
          </x14:formula1>
          <xm:sqref>AH13:AH42</xm:sqref>
        </x14:dataValidation>
        <x14:dataValidation type="list" allowBlank="1" showInputMessage="1" showErrorMessage="1" xr:uid="{00000000-0002-0000-0F00-000008000000}">
          <x14:formula1>
            <xm:f>'Formulas Corrupción'!$P$7:$P$8</xm:f>
          </x14:formula1>
          <xm:sqref>J16:AB42</xm:sqref>
        </x14:dataValidation>
        <x14:dataValidation type="list" allowBlank="1" showInputMessage="1" showErrorMessage="1" xr:uid="{00000000-0002-0000-0F00-000009000000}">
          <x14:formula1>
            <xm:f>'Formulas Corrupción'!$E$7:$E$11</xm:f>
          </x14:formula1>
          <xm:sqref>G13:G42</xm:sqref>
        </x14:dataValidation>
        <x14:dataValidation type="list" allowBlank="1" showInputMessage="1" showErrorMessage="1" xr:uid="{00000000-0002-0000-0F00-00000A000000}">
          <x14:formula1>
            <xm:f>'Formulas Corrupción'!$AC$7:$AC$9</xm:f>
          </x14:formula1>
          <xm:sqref>BH13 BH15:BH42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9"/>
  <dimension ref="A1:BT42"/>
  <sheetViews>
    <sheetView view="pageBreakPreview" topLeftCell="AW1" zoomScale="90" zoomScaleNormal="40" zoomScaleSheetLayoutView="90" workbookViewId="0">
      <selection activeCell="BD13" sqref="BD13:BD15"/>
    </sheetView>
  </sheetViews>
  <sheetFormatPr baseColWidth="10" defaultColWidth="11.42578125" defaultRowHeight="12" x14ac:dyDescent="0.25"/>
  <cols>
    <col min="1" max="1" width="20" style="15" bestFit="1" customWidth="1"/>
    <col min="2" max="2" width="20.85546875" style="15" customWidth="1"/>
    <col min="3" max="3" width="6.7109375" style="24" customWidth="1"/>
    <col min="4" max="4" width="20.5703125" style="24"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22.710937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02" t="s">
        <v>0</v>
      </c>
      <c r="B11" s="102" t="s">
        <v>1</v>
      </c>
      <c r="C11" s="102" t="s">
        <v>133</v>
      </c>
      <c r="D11" s="103" t="s">
        <v>65</v>
      </c>
      <c r="E11" s="103"/>
      <c r="F11" s="103"/>
      <c r="G11" s="104" t="s">
        <v>16</v>
      </c>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0" t="s">
        <v>167</v>
      </c>
      <c r="AG11" s="100" t="s">
        <v>44</v>
      </c>
      <c r="AH11" s="100" t="s">
        <v>168</v>
      </c>
      <c r="AI11" s="100"/>
      <c r="AJ11" s="100"/>
      <c r="AK11" s="100"/>
      <c r="AL11" s="100"/>
      <c r="AM11" s="100"/>
      <c r="AN11" s="100"/>
      <c r="AO11" s="100"/>
      <c r="AP11" s="100"/>
      <c r="AQ11" s="100"/>
      <c r="AR11" s="100"/>
      <c r="AS11" s="100"/>
      <c r="AT11" s="100"/>
      <c r="AU11" s="100"/>
      <c r="AV11" s="100"/>
      <c r="AW11" s="100"/>
      <c r="AX11" s="100"/>
      <c r="AY11" s="100"/>
      <c r="AZ11" s="100"/>
      <c r="BA11" s="100"/>
      <c r="BB11" s="100"/>
      <c r="BC11" s="101" t="s">
        <v>52</v>
      </c>
      <c r="BD11" s="101"/>
      <c r="BE11" s="101"/>
      <c r="BF11" s="101"/>
      <c r="BG11" s="101"/>
      <c r="BH11" s="101"/>
      <c r="BI11" s="49"/>
    </row>
    <row r="12" spans="1:70" s="18" customFormat="1" ht="87" customHeight="1" thickBot="1" x14ac:dyDescent="0.3">
      <c r="A12" s="102"/>
      <c r="B12" s="102"/>
      <c r="C12" s="102"/>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00"/>
      <c r="AG12" s="100"/>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70" ht="111.75" customHeight="1" x14ac:dyDescent="0.25">
      <c r="A13" s="92" t="s">
        <v>126</v>
      </c>
      <c r="B13" s="137" t="s">
        <v>377</v>
      </c>
      <c r="C13" s="94" t="s">
        <v>6</v>
      </c>
      <c r="D13" s="185" t="s">
        <v>476</v>
      </c>
      <c r="E13" s="185" t="s">
        <v>477</v>
      </c>
      <c r="F13" s="185" t="s">
        <v>478</v>
      </c>
      <c r="G13" s="94" t="s">
        <v>209</v>
      </c>
      <c r="H13" s="92" t="str">
        <f>+IF(G13="NO SE HA PRESENTADO EN LOS UNTIMOS 5 AÑOS","RARA VEZ",IF(G13="AL MENOS 1 VEZ EN LOS ULTIMOS 5 AÑOS","IMPROBABLE",IF(G13="AL MENOS 1 VEZ EN LOS ULTIMOS 2 AÑOS","POSIBLE",IF(G13="AL MENOS 1 VEZ EN EL ULTIMO AÑO","PROBABLE",IF(G13="MAS DE 1 VEZ AL AÑO","CASI SEGURO","ERROR")))))</f>
        <v>RARA VEZ</v>
      </c>
      <c r="I13" s="94" t="str">
        <f>+IF(H13="MUY BAJA","20%",IF(H13="BAJA","40%",IF(H13="MEDIA","60%",IF(H13="ALTA","80%",IF(H13="MUY ALTA","100%","ERROR")))))</f>
        <v>ERROR</v>
      </c>
      <c r="J13" s="187" t="s">
        <v>218</v>
      </c>
      <c r="K13" s="187" t="s">
        <v>218</v>
      </c>
      <c r="L13" s="187" t="s">
        <v>218</v>
      </c>
      <c r="M13" s="187" t="s">
        <v>218</v>
      </c>
      <c r="N13" s="187" t="s">
        <v>228</v>
      </c>
      <c r="O13" s="187" t="s">
        <v>218</v>
      </c>
      <c r="P13" s="187" t="s">
        <v>218</v>
      </c>
      <c r="Q13" s="187" t="s">
        <v>228</v>
      </c>
      <c r="R13" s="187" t="s">
        <v>228</v>
      </c>
      <c r="S13" s="187" t="s">
        <v>218</v>
      </c>
      <c r="T13" s="187" t="s">
        <v>218</v>
      </c>
      <c r="U13" s="187" t="s">
        <v>218</v>
      </c>
      <c r="V13" s="187" t="s">
        <v>218</v>
      </c>
      <c r="W13" s="187" t="s">
        <v>228</v>
      </c>
      <c r="X13" s="187" t="s">
        <v>228</v>
      </c>
      <c r="Y13" s="187" t="s">
        <v>228</v>
      </c>
      <c r="Z13" s="187" t="s">
        <v>228</v>
      </c>
      <c r="AA13" s="187" t="s">
        <v>228</v>
      </c>
      <c r="AB13" s="187" t="s">
        <v>228</v>
      </c>
      <c r="AC13" s="94">
        <f>COUNTIF(J13:AB15,"SI")</f>
        <v>10</v>
      </c>
      <c r="AD13" s="96" t="str">
        <f t="shared" ref="AD13" si="0">+IF(AND(AC13&gt;0,AC13&lt;6),"MODERADO",IF(AC13&gt;=12,"CATASTRÓFICO",IF(AND(AC13&gt;5,AC13&lt;12),"MAYOR","")))</f>
        <v>MAYOR</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74" t="s">
        <v>479</v>
      </c>
      <c r="AG13" s="27" t="s">
        <v>480</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93">
        <f>AVERAGE(AV13:AV15)</f>
        <v>100</v>
      </c>
      <c r="AY13" s="92" t="str">
        <f>IF(AX13&gt;95,"FUERTE",IF(AND(AX13&lt;95.01,AX13&gt;85.02),"MODERADO",IF(AND(AX13&lt;85.01,AX13&gt;1),"DEBIL","0")))</f>
        <v>FUERTE</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MAYOR</v>
      </c>
      <c r="BB13" s="99" t="s">
        <v>229</v>
      </c>
      <c r="BC13" s="145" t="s">
        <v>481</v>
      </c>
      <c r="BD13" s="145" t="s">
        <v>482</v>
      </c>
      <c r="BE13" s="145" t="s">
        <v>483</v>
      </c>
      <c r="BF13" s="54">
        <v>45047</v>
      </c>
      <c r="BG13" s="20" t="s">
        <v>536</v>
      </c>
      <c r="BH13" s="20" t="s">
        <v>90</v>
      </c>
      <c r="BI13" s="20"/>
    </row>
    <row r="14" spans="1:70" ht="84.75" hidden="1" customHeight="1" x14ac:dyDescent="0.25">
      <c r="A14" s="92"/>
      <c r="B14" s="137"/>
      <c r="C14" s="94"/>
      <c r="D14" s="94"/>
      <c r="E14" s="94"/>
      <c r="F14" s="94"/>
      <c r="G14" s="94"/>
      <c r="H14" s="92"/>
      <c r="I14" s="94"/>
      <c r="J14" s="170"/>
      <c r="K14" s="170"/>
      <c r="L14" s="170"/>
      <c r="M14" s="170"/>
      <c r="N14" s="170"/>
      <c r="O14" s="170"/>
      <c r="P14" s="170"/>
      <c r="Q14" s="170"/>
      <c r="R14" s="170"/>
      <c r="S14" s="170"/>
      <c r="T14" s="170"/>
      <c r="U14" s="170"/>
      <c r="V14" s="170"/>
      <c r="W14" s="170"/>
      <c r="X14" s="170"/>
      <c r="Y14" s="170"/>
      <c r="Z14" s="170"/>
      <c r="AA14" s="170"/>
      <c r="AB14" s="170"/>
      <c r="AC14" s="94"/>
      <c r="AD14" s="96"/>
      <c r="AE14" s="92"/>
      <c r="AF14" s="57"/>
      <c r="AG14" s="50"/>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93"/>
      <c r="AY14" s="92"/>
      <c r="AZ14" s="92"/>
      <c r="BA14" s="92"/>
      <c r="BB14" s="94"/>
      <c r="BC14" s="145"/>
      <c r="BD14" s="145"/>
      <c r="BE14" s="145"/>
      <c r="BF14" s="54"/>
      <c r="BG14" s="20"/>
      <c r="BH14" s="20"/>
      <c r="BI14" s="20"/>
      <c r="BR14" s="15" t="s">
        <v>7</v>
      </c>
    </row>
    <row r="15" spans="1:70" ht="84.75" hidden="1" customHeight="1" x14ac:dyDescent="0.25">
      <c r="A15" s="92"/>
      <c r="B15" s="137"/>
      <c r="C15" s="94"/>
      <c r="D15" s="172"/>
      <c r="E15" s="172"/>
      <c r="F15" s="172"/>
      <c r="G15" s="94"/>
      <c r="H15" s="92"/>
      <c r="I15" s="94"/>
      <c r="J15" s="170"/>
      <c r="K15" s="170"/>
      <c r="L15" s="170"/>
      <c r="M15" s="170"/>
      <c r="N15" s="170"/>
      <c r="O15" s="170"/>
      <c r="P15" s="170"/>
      <c r="Q15" s="170"/>
      <c r="R15" s="170"/>
      <c r="S15" s="170"/>
      <c r="T15" s="170"/>
      <c r="U15" s="170"/>
      <c r="V15" s="170"/>
      <c r="W15" s="170"/>
      <c r="X15" s="170"/>
      <c r="Y15" s="170"/>
      <c r="Z15" s="170"/>
      <c r="AA15" s="170"/>
      <c r="AB15" s="170"/>
      <c r="AC15" s="94"/>
      <c r="AD15" s="96"/>
      <c r="AE15" s="92"/>
      <c r="AF15" s="57"/>
      <c r="AG15" s="50"/>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93"/>
      <c r="AY15" s="92"/>
      <c r="AZ15" s="92"/>
      <c r="BA15" s="92"/>
      <c r="BB15" s="94"/>
      <c r="BC15" s="145"/>
      <c r="BD15" s="145"/>
      <c r="BE15" s="145"/>
      <c r="BF15" s="54"/>
      <c r="BG15" s="20"/>
      <c r="BH15" s="20"/>
      <c r="BI15" s="20"/>
    </row>
    <row r="16" spans="1:70" ht="49.9" hidden="1" customHeight="1" thickBot="1" x14ac:dyDescent="0.3">
      <c r="A16" s="92"/>
      <c r="B16" s="137"/>
      <c r="C16" s="94" t="s">
        <v>56</v>
      </c>
      <c r="D16" s="94"/>
      <c r="E16" s="94"/>
      <c r="F16" s="94"/>
      <c r="G16" s="94"/>
      <c r="H16" s="92"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94" t="str">
        <f t="shared" ref="I16" si="11">+IF(H16="MUY BAJA","20%",IF(H16="BAJA","40%",IF(H16="MEDIA","60%",IF(H16="ALTA","80%",IF(H16="MUY ALTA","100%","ERROR")))))</f>
        <v>ERROR</v>
      </c>
      <c r="J16" s="95"/>
      <c r="K16" s="95"/>
      <c r="L16" s="95"/>
      <c r="M16" s="95"/>
      <c r="N16" s="95"/>
      <c r="O16" s="95"/>
      <c r="P16" s="95"/>
      <c r="Q16" s="95"/>
      <c r="R16" s="95"/>
      <c r="S16" s="95"/>
      <c r="T16" s="95"/>
      <c r="U16" s="95"/>
      <c r="V16" s="95"/>
      <c r="W16" s="95"/>
      <c r="X16" s="95"/>
      <c r="Y16" s="95"/>
      <c r="Z16" s="95"/>
      <c r="AA16" s="95"/>
      <c r="AB16" s="95"/>
      <c r="AC16" s="94">
        <f t="shared" ref="AC16" si="12">COUNTIF(J16:AB18,"SI")</f>
        <v>0</v>
      </c>
      <c r="AD16" s="96" t="str">
        <f t="shared" ref="AD16:AD40" si="13">+IF(AND(AC16&gt;0,AC16&lt;6),"MODERADO",IF(AC16&gt;=12,"CATASTRÓFICO",IF(AND(AC16&gt;5,AC16&lt;12),"MAYOR","")))</f>
        <v/>
      </c>
      <c r="AE16" s="92"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93">
        <f t="shared" ref="AX16" si="15">AVERAGE(AV16:AV18)</f>
        <v>0</v>
      </c>
      <c r="AY16" s="92" t="str">
        <f t="shared" ref="AY16" si="16">IF(AX16&gt;95,"FUERTE",IF(AND(AX16&lt;95.01,AX16&gt;85.02),"MODERADO",IF(AND(AX16&lt;85.01,AX16&gt;1),"DEBIL","0")))</f>
        <v>0</v>
      </c>
      <c r="AZ16" s="92"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96" t="str">
        <f t="shared" ref="BA16" si="18">AD16</f>
        <v/>
      </c>
      <c r="BB16" s="99"/>
      <c r="BC16" s="20"/>
      <c r="BD16" s="20"/>
      <c r="BE16" s="20"/>
      <c r="BF16" s="20"/>
      <c r="BG16" s="20"/>
      <c r="BH16" s="20"/>
      <c r="BI16" s="20"/>
      <c r="BR16" s="15" t="s">
        <v>8</v>
      </c>
    </row>
    <row r="17" spans="1:72" ht="49.9" hidden="1" customHeight="1" thickBot="1" x14ac:dyDescent="0.3">
      <c r="A17" s="92"/>
      <c r="B17" s="137"/>
      <c r="C17" s="94"/>
      <c r="D17" s="94"/>
      <c r="E17" s="94"/>
      <c r="F17" s="94"/>
      <c r="G17" s="94"/>
      <c r="H17" s="92"/>
      <c r="I17" s="94"/>
      <c r="J17" s="95"/>
      <c r="K17" s="95"/>
      <c r="L17" s="95"/>
      <c r="M17" s="95"/>
      <c r="N17" s="95"/>
      <c r="O17" s="95"/>
      <c r="P17" s="95"/>
      <c r="Q17" s="95"/>
      <c r="R17" s="95"/>
      <c r="S17" s="95"/>
      <c r="T17" s="95"/>
      <c r="U17" s="95"/>
      <c r="V17" s="95"/>
      <c r="W17" s="95"/>
      <c r="X17" s="95"/>
      <c r="Y17" s="95"/>
      <c r="Z17" s="95"/>
      <c r="AA17" s="95"/>
      <c r="AB17" s="95"/>
      <c r="AC17" s="94"/>
      <c r="AD17" s="96"/>
      <c r="AE17" s="92"/>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93"/>
      <c r="AY17" s="92"/>
      <c r="AZ17" s="92"/>
      <c r="BA17" s="92"/>
      <c r="BB17" s="94"/>
      <c r="BC17" s="20"/>
      <c r="BD17" s="20"/>
      <c r="BE17" s="20"/>
      <c r="BF17" s="20"/>
      <c r="BG17" s="20"/>
      <c r="BH17" s="20"/>
      <c r="BI17" s="20"/>
    </row>
    <row r="18" spans="1:72" ht="49.9" hidden="1" customHeight="1" thickBot="1" x14ac:dyDescent="0.3">
      <c r="A18" s="92"/>
      <c r="B18" s="137"/>
      <c r="C18" s="94"/>
      <c r="D18" s="94"/>
      <c r="E18" s="94"/>
      <c r="F18" s="94"/>
      <c r="G18" s="94"/>
      <c r="H18" s="92"/>
      <c r="I18" s="94"/>
      <c r="J18" s="95"/>
      <c r="K18" s="95"/>
      <c r="L18" s="95"/>
      <c r="M18" s="95"/>
      <c r="N18" s="95"/>
      <c r="O18" s="95"/>
      <c r="P18" s="95"/>
      <c r="Q18" s="95"/>
      <c r="R18" s="95"/>
      <c r="S18" s="95"/>
      <c r="T18" s="95"/>
      <c r="U18" s="95"/>
      <c r="V18" s="95"/>
      <c r="W18" s="95"/>
      <c r="X18" s="95"/>
      <c r="Y18" s="95"/>
      <c r="Z18" s="95"/>
      <c r="AA18" s="95"/>
      <c r="AB18" s="95"/>
      <c r="AC18" s="94"/>
      <c r="AD18" s="96"/>
      <c r="AE18" s="92"/>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93"/>
      <c r="AY18" s="92"/>
      <c r="AZ18" s="92"/>
      <c r="BA18" s="92"/>
      <c r="BB18" s="94"/>
      <c r="BC18" s="20"/>
      <c r="BD18" s="20"/>
      <c r="BE18" s="20"/>
      <c r="BF18" s="20"/>
      <c r="BG18" s="20"/>
      <c r="BH18" s="20"/>
      <c r="BI18" s="20"/>
      <c r="BR18" s="15" t="s">
        <v>9</v>
      </c>
    </row>
    <row r="19" spans="1:72" ht="49.9" hidden="1" customHeight="1" thickBot="1" x14ac:dyDescent="0.3">
      <c r="A19" s="92"/>
      <c r="B19" s="137"/>
      <c r="C19" s="94" t="s">
        <v>57</v>
      </c>
      <c r="D19" s="94"/>
      <c r="E19" s="94"/>
      <c r="F19" s="94"/>
      <c r="G19" s="94"/>
      <c r="H19" s="92"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94" t="str">
        <f t="shared" ref="I19" si="20">+IF(H19="MUY BAJA","20%",IF(H19="BAJA","40%",IF(H19="MEDIA","60%",IF(H19="ALTA","80%",IF(H19="MUY ALTA","100%","ERROR")))))</f>
        <v>ERROR</v>
      </c>
      <c r="J19" s="95"/>
      <c r="K19" s="95"/>
      <c r="L19" s="95"/>
      <c r="M19" s="95"/>
      <c r="N19" s="95"/>
      <c r="O19" s="95"/>
      <c r="P19" s="95"/>
      <c r="Q19" s="95"/>
      <c r="R19" s="95"/>
      <c r="S19" s="95"/>
      <c r="T19" s="95"/>
      <c r="U19" s="95"/>
      <c r="V19" s="95"/>
      <c r="W19" s="95"/>
      <c r="X19" s="95"/>
      <c r="Y19" s="95"/>
      <c r="Z19" s="95"/>
      <c r="AA19" s="95"/>
      <c r="AB19" s="95"/>
      <c r="AC19" s="94">
        <f t="shared" ref="AC19" si="21">COUNTIF(J19:AB21,"SI")</f>
        <v>0</v>
      </c>
      <c r="AD19" s="96" t="str">
        <f t="shared" si="13"/>
        <v/>
      </c>
      <c r="AE19" s="92"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93">
        <f t="shared" ref="AX19" si="23">AVERAGE(AV19:AV21)</f>
        <v>0</v>
      </c>
      <c r="AY19" s="92" t="str">
        <f t="shared" ref="AY19" si="24">IF(AX19&gt;95,"FUERTE",IF(AND(AX19&lt;95.01,AX19&gt;85.02),"MODERADO",IF(AND(AX19&lt;85.01,AX19&gt;1),"DEBIL","0")))</f>
        <v>0</v>
      </c>
      <c r="AZ19" s="92"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96" t="str">
        <f t="shared" ref="BA19" si="26">AD19</f>
        <v/>
      </c>
      <c r="BB19" s="99"/>
      <c r="BC19" s="20"/>
      <c r="BD19" s="20"/>
      <c r="BE19" s="20"/>
      <c r="BF19" s="20"/>
      <c r="BG19" s="20"/>
      <c r="BH19" s="20"/>
      <c r="BI19" s="20"/>
      <c r="BR19" s="15" t="s">
        <v>13</v>
      </c>
    </row>
    <row r="20" spans="1:72" ht="49.9" hidden="1" customHeight="1" thickBot="1" x14ac:dyDescent="0.3">
      <c r="A20" s="92"/>
      <c r="B20" s="137"/>
      <c r="C20" s="94"/>
      <c r="D20" s="94"/>
      <c r="E20" s="94"/>
      <c r="F20" s="94"/>
      <c r="G20" s="94"/>
      <c r="H20" s="92"/>
      <c r="I20" s="94"/>
      <c r="J20" s="95"/>
      <c r="K20" s="95"/>
      <c r="L20" s="95"/>
      <c r="M20" s="95"/>
      <c r="N20" s="95"/>
      <c r="O20" s="95"/>
      <c r="P20" s="95"/>
      <c r="Q20" s="95"/>
      <c r="R20" s="95"/>
      <c r="S20" s="95"/>
      <c r="T20" s="95"/>
      <c r="U20" s="95"/>
      <c r="V20" s="95"/>
      <c r="W20" s="95"/>
      <c r="X20" s="95"/>
      <c r="Y20" s="95"/>
      <c r="Z20" s="95"/>
      <c r="AA20" s="95"/>
      <c r="AB20" s="95"/>
      <c r="AC20" s="94"/>
      <c r="AD20" s="96"/>
      <c r="AE20" s="92"/>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93"/>
      <c r="AY20" s="92"/>
      <c r="AZ20" s="92"/>
      <c r="BA20" s="92"/>
      <c r="BB20" s="94"/>
      <c r="BC20" s="20"/>
      <c r="BD20" s="20"/>
      <c r="BE20" s="20"/>
      <c r="BF20" s="20"/>
      <c r="BG20" s="20"/>
      <c r="BH20" s="20"/>
      <c r="BI20" s="20"/>
      <c r="BR20" s="15" t="s">
        <v>14</v>
      </c>
    </row>
    <row r="21" spans="1:72" ht="49.9" hidden="1" customHeight="1" thickBot="1" x14ac:dyDescent="0.3">
      <c r="A21" s="92"/>
      <c r="B21" s="137"/>
      <c r="C21" s="94"/>
      <c r="D21" s="94"/>
      <c r="E21" s="94"/>
      <c r="F21" s="94"/>
      <c r="G21" s="94"/>
      <c r="H21" s="92"/>
      <c r="I21" s="94"/>
      <c r="J21" s="95"/>
      <c r="K21" s="95"/>
      <c r="L21" s="95"/>
      <c r="M21" s="95"/>
      <c r="N21" s="95"/>
      <c r="O21" s="95"/>
      <c r="P21" s="95"/>
      <c r="Q21" s="95"/>
      <c r="R21" s="95"/>
      <c r="S21" s="95"/>
      <c r="T21" s="95"/>
      <c r="U21" s="95"/>
      <c r="V21" s="95"/>
      <c r="W21" s="95"/>
      <c r="X21" s="95"/>
      <c r="Y21" s="95"/>
      <c r="Z21" s="95"/>
      <c r="AA21" s="95"/>
      <c r="AB21" s="95"/>
      <c r="AC21" s="94"/>
      <c r="AD21" s="96"/>
      <c r="AE21" s="92"/>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93"/>
      <c r="AY21" s="92"/>
      <c r="AZ21" s="92"/>
      <c r="BA21" s="92"/>
      <c r="BB21" s="94"/>
      <c r="BC21" s="20"/>
      <c r="BD21" s="20"/>
      <c r="BE21" s="20"/>
      <c r="BF21" s="20"/>
      <c r="BG21" s="20"/>
      <c r="BH21" s="20"/>
      <c r="BI21" s="20"/>
      <c r="BR21" s="15" t="s">
        <v>15</v>
      </c>
    </row>
    <row r="22" spans="1:72" ht="49.9" hidden="1" customHeight="1" thickBot="1" x14ac:dyDescent="0.3">
      <c r="A22" s="92"/>
      <c r="B22" s="137"/>
      <c r="C22" s="94" t="s">
        <v>58</v>
      </c>
      <c r="D22" s="94"/>
      <c r="E22" s="94"/>
      <c r="F22" s="94"/>
      <c r="G22" s="94"/>
      <c r="H22" s="92"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94" t="str">
        <f t="shared" ref="I22" si="28">+IF(H22="MUY BAJA","20%",IF(H22="BAJA","40%",IF(H22="MEDIA","60%",IF(H22="ALTA","80%",IF(H22="MUY ALTA","100%","ERROR")))))</f>
        <v>ERROR</v>
      </c>
      <c r="J22" s="95"/>
      <c r="K22" s="95"/>
      <c r="L22" s="95"/>
      <c r="M22" s="95"/>
      <c r="N22" s="95"/>
      <c r="O22" s="95"/>
      <c r="P22" s="95"/>
      <c r="Q22" s="95"/>
      <c r="R22" s="95"/>
      <c r="S22" s="95"/>
      <c r="T22" s="95"/>
      <c r="U22" s="95"/>
      <c r="V22" s="95"/>
      <c r="W22" s="95"/>
      <c r="X22" s="95"/>
      <c r="Y22" s="95"/>
      <c r="Z22" s="95"/>
      <c r="AA22" s="95"/>
      <c r="AB22" s="95"/>
      <c r="AC22" s="94">
        <f t="shared" ref="AC22" si="29">COUNTIF(J22:AB24,"SI")</f>
        <v>0</v>
      </c>
      <c r="AD22" s="96" t="str">
        <f t="shared" si="13"/>
        <v/>
      </c>
      <c r="AE22" s="92"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93">
        <f t="shared" ref="AX22" si="31">AVERAGE(AV22:AV24)</f>
        <v>0</v>
      </c>
      <c r="AY22" s="92" t="str">
        <f t="shared" ref="AY22" si="32">IF(AX22&gt;95,"FUERTE",IF(AND(AX22&lt;95.01,AX22&gt;85.02),"MODERADO",IF(AND(AX22&lt;85.01,AX22&gt;1),"DEBIL","0")))</f>
        <v>0</v>
      </c>
      <c r="AZ22" s="92"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96" t="str">
        <f t="shared" ref="BA22" si="34">AD22</f>
        <v/>
      </c>
      <c r="BB22" s="99"/>
      <c r="BC22" s="20"/>
      <c r="BD22" s="20"/>
      <c r="BE22" s="20"/>
      <c r="BF22" s="20"/>
      <c r="BG22" s="20"/>
      <c r="BH22" s="20"/>
      <c r="BI22" s="20"/>
      <c r="BT22" s="15" t="s">
        <v>24</v>
      </c>
    </row>
    <row r="23" spans="1:72" ht="49.9" hidden="1" customHeight="1" thickBot="1" x14ac:dyDescent="0.3">
      <c r="A23" s="92"/>
      <c r="B23" s="137"/>
      <c r="C23" s="94"/>
      <c r="D23" s="94"/>
      <c r="E23" s="94"/>
      <c r="F23" s="94"/>
      <c r="G23" s="94"/>
      <c r="H23" s="92"/>
      <c r="I23" s="94"/>
      <c r="J23" s="95"/>
      <c r="K23" s="95"/>
      <c r="L23" s="95"/>
      <c r="M23" s="95"/>
      <c r="N23" s="95"/>
      <c r="O23" s="95"/>
      <c r="P23" s="95"/>
      <c r="Q23" s="95"/>
      <c r="R23" s="95"/>
      <c r="S23" s="95"/>
      <c r="T23" s="95"/>
      <c r="U23" s="95"/>
      <c r="V23" s="95"/>
      <c r="W23" s="95"/>
      <c r="X23" s="95"/>
      <c r="Y23" s="95"/>
      <c r="Z23" s="95"/>
      <c r="AA23" s="95"/>
      <c r="AB23" s="95"/>
      <c r="AC23" s="94"/>
      <c r="AD23" s="96"/>
      <c r="AE23" s="92"/>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93"/>
      <c r="AY23" s="92"/>
      <c r="AZ23" s="92"/>
      <c r="BA23" s="92"/>
      <c r="BB23" s="94"/>
      <c r="BC23" s="20"/>
      <c r="BD23" s="20"/>
      <c r="BE23" s="20"/>
      <c r="BF23" s="20"/>
      <c r="BG23" s="20"/>
      <c r="BH23" s="20"/>
      <c r="BI23" s="20"/>
      <c r="BT23" s="15" t="s">
        <v>25</v>
      </c>
    </row>
    <row r="24" spans="1:72" ht="49.9" hidden="1" customHeight="1" thickBot="1" x14ac:dyDescent="0.3">
      <c r="A24" s="92"/>
      <c r="B24" s="137"/>
      <c r="C24" s="94"/>
      <c r="D24" s="94"/>
      <c r="E24" s="94"/>
      <c r="F24" s="94"/>
      <c r="G24" s="94"/>
      <c r="H24" s="92"/>
      <c r="I24" s="94"/>
      <c r="J24" s="95"/>
      <c r="K24" s="95"/>
      <c r="L24" s="95"/>
      <c r="M24" s="95"/>
      <c r="N24" s="95"/>
      <c r="O24" s="95"/>
      <c r="P24" s="95"/>
      <c r="Q24" s="95"/>
      <c r="R24" s="95"/>
      <c r="S24" s="95"/>
      <c r="T24" s="95"/>
      <c r="U24" s="95"/>
      <c r="V24" s="95"/>
      <c r="W24" s="95"/>
      <c r="X24" s="95"/>
      <c r="Y24" s="95"/>
      <c r="Z24" s="95"/>
      <c r="AA24" s="95"/>
      <c r="AB24" s="95"/>
      <c r="AC24" s="94"/>
      <c r="AD24" s="96"/>
      <c r="AE24" s="92"/>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93"/>
      <c r="AY24" s="92"/>
      <c r="AZ24" s="92"/>
      <c r="BA24" s="92"/>
      <c r="BB24" s="94"/>
      <c r="BC24" s="20"/>
      <c r="BD24" s="20"/>
      <c r="BE24" s="20"/>
      <c r="BF24" s="20"/>
      <c r="BG24" s="20"/>
      <c r="BH24" s="20"/>
      <c r="BI24" s="20"/>
      <c r="BT24" s="15" t="s">
        <v>26</v>
      </c>
    </row>
    <row r="25" spans="1:72" ht="49.9" hidden="1" customHeight="1" thickBot="1" x14ac:dyDescent="0.3">
      <c r="A25" s="92"/>
      <c r="B25" s="137"/>
      <c r="C25" s="94" t="s">
        <v>59</v>
      </c>
      <c r="D25" s="94"/>
      <c r="E25" s="94"/>
      <c r="F25" s="94"/>
      <c r="G25" s="94"/>
      <c r="H25" s="92"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94" t="str">
        <f t="shared" ref="I25" si="36">+IF(H25="MUY BAJA","20%",IF(H25="BAJA","40%",IF(H25="MEDIA","60%",IF(H25="ALTA","80%",IF(H25="MUY ALTA","100%","ERROR")))))</f>
        <v>ERROR</v>
      </c>
      <c r="J25" s="95"/>
      <c r="K25" s="95"/>
      <c r="L25" s="95"/>
      <c r="M25" s="95"/>
      <c r="N25" s="95"/>
      <c r="O25" s="95"/>
      <c r="P25" s="95"/>
      <c r="Q25" s="95"/>
      <c r="R25" s="95"/>
      <c r="S25" s="95"/>
      <c r="T25" s="95"/>
      <c r="U25" s="95"/>
      <c r="V25" s="95"/>
      <c r="W25" s="95"/>
      <c r="X25" s="95"/>
      <c r="Y25" s="95"/>
      <c r="Z25" s="95"/>
      <c r="AA25" s="95"/>
      <c r="AB25" s="95"/>
      <c r="AC25" s="94">
        <f t="shared" ref="AC25" si="37">COUNTIF(J25:AB27,"SI")</f>
        <v>0</v>
      </c>
      <c r="AD25" s="96" t="str">
        <f t="shared" si="13"/>
        <v/>
      </c>
      <c r="AE25" s="92"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93">
        <f t="shared" ref="AX25" si="39">AVERAGE(AV25:AV27)</f>
        <v>0</v>
      </c>
      <c r="AY25" s="92" t="str">
        <f t="shared" ref="AY25" si="40">IF(AX25&gt;95,"FUERTE",IF(AND(AX25&lt;95.01,AX25&gt;85.02),"MODERADO",IF(AND(AX25&lt;85.01,AX25&gt;1),"DEBIL","0")))</f>
        <v>0</v>
      </c>
      <c r="AZ25" s="92"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96" t="str">
        <f t="shared" ref="BA25" si="42">AD25</f>
        <v/>
      </c>
      <c r="BB25" s="99"/>
      <c r="BC25" s="20"/>
      <c r="BD25" s="20"/>
      <c r="BE25" s="20"/>
      <c r="BF25" s="20"/>
      <c r="BG25" s="20"/>
      <c r="BH25" s="20"/>
      <c r="BI25" s="20"/>
    </row>
    <row r="26" spans="1:72" ht="49.9" hidden="1" customHeight="1" thickBot="1" x14ac:dyDescent="0.3">
      <c r="A26" s="92"/>
      <c r="B26" s="137"/>
      <c r="C26" s="94"/>
      <c r="D26" s="94"/>
      <c r="E26" s="94"/>
      <c r="F26" s="94"/>
      <c r="G26" s="94"/>
      <c r="H26" s="92"/>
      <c r="I26" s="94"/>
      <c r="J26" s="95"/>
      <c r="K26" s="95"/>
      <c r="L26" s="95"/>
      <c r="M26" s="95"/>
      <c r="N26" s="95"/>
      <c r="O26" s="95"/>
      <c r="P26" s="95"/>
      <c r="Q26" s="95"/>
      <c r="R26" s="95"/>
      <c r="S26" s="95"/>
      <c r="T26" s="95"/>
      <c r="U26" s="95"/>
      <c r="V26" s="95"/>
      <c r="W26" s="95"/>
      <c r="X26" s="95"/>
      <c r="Y26" s="95"/>
      <c r="Z26" s="95"/>
      <c r="AA26" s="95"/>
      <c r="AB26" s="95"/>
      <c r="AC26" s="94"/>
      <c r="AD26" s="96"/>
      <c r="AE26" s="92"/>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93"/>
      <c r="AY26" s="92"/>
      <c r="AZ26" s="92"/>
      <c r="BA26" s="92"/>
      <c r="BB26" s="94"/>
      <c r="BC26" s="20"/>
      <c r="BD26" s="20"/>
      <c r="BE26" s="20"/>
      <c r="BF26" s="20"/>
      <c r="BG26" s="20"/>
      <c r="BH26" s="20"/>
      <c r="BI26" s="20"/>
    </row>
    <row r="27" spans="1:72" ht="49.9" hidden="1" customHeight="1" thickBot="1" x14ac:dyDescent="0.3">
      <c r="A27" s="92"/>
      <c r="B27" s="137"/>
      <c r="C27" s="94"/>
      <c r="D27" s="94"/>
      <c r="E27" s="94"/>
      <c r="F27" s="94"/>
      <c r="G27" s="94"/>
      <c r="H27" s="92"/>
      <c r="I27" s="94"/>
      <c r="J27" s="95"/>
      <c r="K27" s="95"/>
      <c r="L27" s="95"/>
      <c r="M27" s="95"/>
      <c r="N27" s="95"/>
      <c r="O27" s="95"/>
      <c r="P27" s="95"/>
      <c r="Q27" s="95"/>
      <c r="R27" s="95"/>
      <c r="S27" s="95"/>
      <c r="T27" s="95"/>
      <c r="U27" s="95"/>
      <c r="V27" s="95"/>
      <c r="W27" s="95"/>
      <c r="X27" s="95"/>
      <c r="Y27" s="95"/>
      <c r="Z27" s="95"/>
      <c r="AA27" s="95"/>
      <c r="AB27" s="95"/>
      <c r="AC27" s="94"/>
      <c r="AD27" s="96"/>
      <c r="AE27" s="92"/>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93"/>
      <c r="AY27" s="92"/>
      <c r="AZ27" s="92"/>
      <c r="BA27" s="92"/>
      <c r="BB27" s="94"/>
      <c r="BC27" s="20"/>
      <c r="BD27" s="20"/>
      <c r="BE27" s="20"/>
      <c r="BF27" s="20"/>
      <c r="BG27" s="20"/>
      <c r="BH27" s="20"/>
      <c r="BI27" s="20"/>
    </row>
    <row r="28" spans="1:72" ht="49.9" hidden="1" customHeight="1" thickBot="1" x14ac:dyDescent="0.3">
      <c r="A28" s="92"/>
      <c r="B28" s="137"/>
      <c r="C28" s="94" t="s">
        <v>60</v>
      </c>
      <c r="D28" s="94"/>
      <c r="E28" s="94"/>
      <c r="F28" s="94"/>
      <c r="G28" s="94"/>
      <c r="H28" s="92"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94" t="str">
        <f t="shared" ref="I28" si="44">+IF(H28="MUY BAJA","20%",IF(H28="BAJA","40%",IF(H28="MEDIA","60%",IF(H28="ALTA","80%",IF(H28="MUY ALTA","100%","ERROR")))))</f>
        <v>ERROR</v>
      </c>
      <c r="J28" s="95"/>
      <c r="K28" s="95"/>
      <c r="L28" s="95"/>
      <c r="M28" s="95"/>
      <c r="N28" s="95"/>
      <c r="O28" s="95"/>
      <c r="P28" s="95"/>
      <c r="Q28" s="95"/>
      <c r="R28" s="95"/>
      <c r="S28" s="95"/>
      <c r="T28" s="95"/>
      <c r="U28" s="95"/>
      <c r="V28" s="95"/>
      <c r="W28" s="95"/>
      <c r="X28" s="95"/>
      <c r="Y28" s="95"/>
      <c r="Z28" s="95"/>
      <c r="AA28" s="95"/>
      <c r="AB28" s="95"/>
      <c r="AC28" s="94">
        <f t="shared" ref="AC28" si="45">COUNTIF(J28:AB30,"SI")</f>
        <v>0</v>
      </c>
      <c r="AD28" s="96" t="str">
        <f t="shared" si="13"/>
        <v/>
      </c>
      <c r="AE28" s="92"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93">
        <f t="shared" ref="AX28" si="47">AVERAGE(AV28:AV30)</f>
        <v>0</v>
      </c>
      <c r="AY28" s="92" t="str">
        <f t="shared" ref="AY28" si="48">IF(AX28&gt;95,"FUERTE",IF(AND(AX28&lt;95.01,AX28&gt;85.02),"MODERADO",IF(AND(AX28&lt;85.01,AX28&gt;1),"DEBIL","0")))</f>
        <v>0</v>
      </c>
      <c r="AZ28" s="92"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96" t="str">
        <f t="shared" ref="BA28" si="50">AD28</f>
        <v/>
      </c>
      <c r="BB28" s="99"/>
      <c r="BC28" s="20"/>
      <c r="BD28" s="20"/>
      <c r="BE28" s="20"/>
      <c r="BF28" s="20"/>
      <c r="BG28" s="20"/>
      <c r="BH28" s="20"/>
      <c r="BI28" s="20"/>
    </row>
    <row r="29" spans="1:72" ht="49.9" hidden="1" customHeight="1" thickBot="1" x14ac:dyDescent="0.3">
      <c r="A29" s="92"/>
      <c r="B29" s="137"/>
      <c r="C29" s="94"/>
      <c r="D29" s="94"/>
      <c r="E29" s="94"/>
      <c r="F29" s="94"/>
      <c r="G29" s="94"/>
      <c r="H29" s="92"/>
      <c r="I29" s="94"/>
      <c r="J29" s="95"/>
      <c r="K29" s="95"/>
      <c r="L29" s="95"/>
      <c r="M29" s="95"/>
      <c r="N29" s="95"/>
      <c r="O29" s="95"/>
      <c r="P29" s="95"/>
      <c r="Q29" s="95"/>
      <c r="R29" s="95"/>
      <c r="S29" s="95"/>
      <c r="T29" s="95"/>
      <c r="U29" s="95"/>
      <c r="V29" s="95"/>
      <c r="W29" s="95"/>
      <c r="X29" s="95"/>
      <c r="Y29" s="95"/>
      <c r="Z29" s="95"/>
      <c r="AA29" s="95"/>
      <c r="AB29" s="95"/>
      <c r="AC29" s="94"/>
      <c r="AD29" s="96"/>
      <c r="AE29" s="92"/>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93"/>
      <c r="AY29" s="92"/>
      <c r="AZ29" s="92"/>
      <c r="BA29" s="92"/>
      <c r="BB29" s="94"/>
      <c r="BC29" s="20"/>
      <c r="BD29" s="20"/>
      <c r="BE29" s="20"/>
      <c r="BF29" s="20"/>
      <c r="BG29" s="20"/>
      <c r="BH29" s="20"/>
      <c r="BI29" s="20"/>
    </row>
    <row r="30" spans="1:72" ht="49.9" hidden="1" customHeight="1" thickBot="1" x14ac:dyDescent="0.3">
      <c r="A30" s="92"/>
      <c r="B30" s="137"/>
      <c r="C30" s="94"/>
      <c r="D30" s="94"/>
      <c r="E30" s="94"/>
      <c r="F30" s="94"/>
      <c r="G30" s="94"/>
      <c r="H30" s="92"/>
      <c r="I30" s="94"/>
      <c r="J30" s="95"/>
      <c r="K30" s="95"/>
      <c r="L30" s="95"/>
      <c r="M30" s="95"/>
      <c r="N30" s="95"/>
      <c r="O30" s="95"/>
      <c r="P30" s="95"/>
      <c r="Q30" s="95"/>
      <c r="R30" s="95"/>
      <c r="S30" s="95"/>
      <c r="T30" s="95"/>
      <c r="U30" s="95"/>
      <c r="V30" s="95"/>
      <c r="W30" s="95"/>
      <c r="X30" s="95"/>
      <c r="Y30" s="95"/>
      <c r="Z30" s="95"/>
      <c r="AA30" s="95"/>
      <c r="AB30" s="95"/>
      <c r="AC30" s="94"/>
      <c r="AD30" s="96"/>
      <c r="AE30" s="92"/>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93"/>
      <c r="AY30" s="92"/>
      <c r="AZ30" s="92"/>
      <c r="BA30" s="92"/>
      <c r="BB30" s="94"/>
      <c r="BC30" s="20"/>
      <c r="BD30" s="20"/>
      <c r="BE30" s="20"/>
      <c r="BF30" s="20"/>
      <c r="BG30" s="20"/>
      <c r="BH30" s="20"/>
      <c r="BI30" s="20"/>
    </row>
    <row r="31" spans="1:72" ht="49.9" hidden="1" customHeight="1" thickBot="1" x14ac:dyDescent="0.3">
      <c r="A31" s="92"/>
      <c r="B31" s="137"/>
      <c r="C31" s="94" t="s">
        <v>61</v>
      </c>
      <c r="D31" s="94"/>
      <c r="E31" s="94"/>
      <c r="F31" s="94"/>
      <c r="G31" s="94"/>
      <c r="H31" s="92"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94" t="str">
        <f t="shared" ref="I31" si="52">+IF(H31="MUY BAJA","20%",IF(H31="BAJA","40%",IF(H31="MEDIA","60%",IF(H31="ALTA","80%",IF(H31="MUY ALTA","100%","ERROR")))))</f>
        <v>ERROR</v>
      </c>
      <c r="J31" s="95"/>
      <c r="K31" s="95"/>
      <c r="L31" s="95"/>
      <c r="M31" s="95"/>
      <c r="N31" s="95"/>
      <c r="O31" s="95"/>
      <c r="P31" s="95"/>
      <c r="Q31" s="95"/>
      <c r="R31" s="95"/>
      <c r="S31" s="95"/>
      <c r="T31" s="95"/>
      <c r="U31" s="95"/>
      <c r="V31" s="95"/>
      <c r="W31" s="95"/>
      <c r="X31" s="95"/>
      <c r="Y31" s="95"/>
      <c r="Z31" s="95"/>
      <c r="AA31" s="95"/>
      <c r="AB31" s="95"/>
      <c r="AC31" s="94">
        <f t="shared" ref="AC31" si="53">COUNTIF(J31:AB33,"SI")</f>
        <v>0</v>
      </c>
      <c r="AD31" s="96" t="str">
        <f t="shared" si="13"/>
        <v/>
      </c>
      <c r="AE31" s="92"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93">
        <f t="shared" ref="AX31" si="55">AVERAGE(AV31:AV33)</f>
        <v>0</v>
      </c>
      <c r="AY31" s="92" t="str">
        <f t="shared" ref="AY31" si="56">IF(AX31&gt;95,"FUERTE",IF(AND(AX31&lt;95.01,AX31&gt;85.02),"MODERADO",IF(AND(AX31&lt;85.01,AX31&gt;1),"DEBIL","0")))</f>
        <v>0</v>
      </c>
      <c r="AZ31" s="92"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96" t="str">
        <f t="shared" ref="BA31" si="58">AD31</f>
        <v/>
      </c>
      <c r="BB31" s="99"/>
      <c r="BC31" s="20"/>
      <c r="BD31" s="20"/>
      <c r="BE31" s="20"/>
      <c r="BF31" s="20"/>
      <c r="BG31" s="20"/>
      <c r="BH31" s="20"/>
      <c r="BI31" s="20"/>
    </row>
    <row r="32" spans="1:72" ht="49.9" hidden="1" customHeight="1" thickBot="1" x14ac:dyDescent="0.3">
      <c r="A32" s="92"/>
      <c r="B32" s="137"/>
      <c r="C32" s="94"/>
      <c r="D32" s="94"/>
      <c r="E32" s="94"/>
      <c r="F32" s="94"/>
      <c r="G32" s="94"/>
      <c r="H32" s="92"/>
      <c r="I32" s="94"/>
      <c r="J32" s="95"/>
      <c r="K32" s="95"/>
      <c r="L32" s="95"/>
      <c r="M32" s="95"/>
      <c r="N32" s="95"/>
      <c r="O32" s="95"/>
      <c r="P32" s="95"/>
      <c r="Q32" s="95"/>
      <c r="R32" s="95"/>
      <c r="S32" s="95"/>
      <c r="T32" s="95"/>
      <c r="U32" s="95"/>
      <c r="V32" s="95"/>
      <c r="W32" s="95"/>
      <c r="X32" s="95"/>
      <c r="Y32" s="95"/>
      <c r="Z32" s="95"/>
      <c r="AA32" s="95"/>
      <c r="AB32" s="95"/>
      <c r="AC32" s="94"/>
      <c r="AD32" s="96"/>
      <c r="AE32" s="92"/>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93"/>
      <c r="AY32" s="92"/>
      <c r="AZ32" s="92"/>
      <c r="BA32" s="92"/>
      <c r="BB32" s="94"/>
      <c r="BC32" s="20"/>
      <c r="BD32" s="20"/>
      <c r="BE32" s="20"/>
      <c r="BF32" s="20"/>
      <c r="BG32" s="20"/>
      <c r="BH32" s="20"/>
      <c r="BI32" s="20"/>
    </row>
    <row r="33" spans="1:61" ht="49.9" hidden="1" customHeight="1" thickBot="1" x14ac:dyDescent="0.3">
      <c r="A33" s="92"/>
      <c r="B33" s="137"/>
      <c r="C33" s="94"/>
      <c r="D33" s="94"/>
      <c r="E33" s="94"/>
      <c r="F33" s="94"/>
      <c r="G33" s="94"/>
      <c r="H33" s="92"/>
      <c r="I33" s="94"/>
      <c r="J33" s="95"/>
      <c r="K33" s="95"/>
      <c r="L33" s="95"/>
      <c r="M33" s="95"/>
      <c r="N33" s="95"/>
      <c r="O33" s="95"/>
      <c r="P33" s="95"/>
      <c r="Q33" s="95"/>
      <c r="R33" s="95"/>
      <c r="S33" s="95"/>
      <c r="T33" s="95"/>
      <c r="U33" s="95"/>
      <c r="V33" s="95"/>
      <c r="W33" s="95"/>
      <c r="X33" s="95"/>
      <c r="Y33" s="95"/>
      <c r="Z33" s="95"/>
      <c r="AA33" s="95"/>
      <c r="AB33" s="95"/>
      <c r="AC33" s="94"/>
      <c r="AD33" s="96"/>
      <c r="AE33" s="92"/>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93"/>
      <c r="AY33" s="92"/>
      <c r="AZ33" s="92"/>
      <c r="BA33" s="92"/>
      <c r="BB33" s="94"/>
      <c r="BC33" s="20"/>
      <c r="BD33" s="20"/>
      <c r="BE33" s="20"/>
      <c r="BF33" s="20"/>
      <c r="BG33" s="20"/>
      <c r="BH33" s="20"/>
      <c r="BI33" s="20"/>
    </row>
    <row r="34" spans="1:61" ht="49.9" hidden="1" customHeight="1" thickBot="1" x14ac:dyDescent="0.3">
      <c r="A34" s="92"/>
      <c r="B34" s="137"/>
      <c r="C34" s="94" t="s">
        <v>62</v>
      </c>
      <c r="D34" s="94"/>
      <c r="E34" s="94"/>
      <c r="F34" s="94"/>
      <c r="G34" s="94"/>
      <c r="H34" s="92"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0">+IF(H34="MUY BAJA","20%",IF(H34="BAJA","40%",IF(H34="MEDIA","60%",IF(H34="ALTA","80%",IF(H34="MUY ALTA","100%","ERROR")))))</f>
        <v>ERROR</v>
      </c>
      <c r="J34" s="95"/>
      <c r="K34" s="95"/>
      <c r="L34" s="95"/>
      <c r="M34" s="95"/>
      <c r="N34" s="95"/>
      <c r="O34" s="95"/>
      <c r="P34" s="95"/>
      <c r="Q34" s="95"/>
      <c r="R34" s="95"/>
      <c r="S34" s="95"/>
      <c r="T34" s="95"/>
      <c r="U34" s="95"/>
      <c r="V34" s="95"/>
      <c r="W34" s="95"/>
      <c r="X34" s="95"/>
      <c r="Y34" s="95"/>
      <c r="Z34" s="95"/>
      <c r="AA34" s="95"/>
      <c r="AB34" s="95"/>
      <c r="AC34" s="94">
        <f t="shared" ref="AC34" si="61">COUNTIF(J34:AB36,"SI")</f>
        <v>0</v>
      </c>
      <c r="AD34" s="96" t="str">
        <f t="shared" si="13"/>
        <v/>
      </c>
      <c r="AE34" s="92"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93">
        <f t="shared" ref="AX34" si="63">AVERAGE(AV34:AV36)</f>
        <v>0</v>
      </c>
      <c r="AY34" s="92" t="str">
        <f t="shared" ref="AY34" si="64">IF(AX34&gt;95,"FUERTE",IF(AND(AX34&lt;95.01,AX34&gt;85.02),"MODERADO",IF(AND(AX34&lt;85.01,AX34&gt;1),"DEBIL","0")))</f>
        <v>0</v>
      </c>
      <c r="AZ34" s="92"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96" t="str">
        <f t="shared" ref="BA34" si="66">AD34</f>
        <v/>
      </c>
      <c r="BB34" s="99"/>
      <c r="BC34" s="20"/>
      <c r="BD34" s="20"/>
      <c r="BE34" s="20"/>
      <c r="BF34" s="20"/>
      <c r="BG34" s="20"/>
      <c r="BH34" s="20"/>
      <c r="BI34" s="20"/>
    </row>
    <row r="35" spans="1:61" ht="49.9" hidden="1" customHeight="1" thickBot="1" x14ac:dyDescent="0.3">
      <c r="A35" s="92"/>
      <c r="B35" s="137"/>
      <c r="C35" s="94"/>
      <c r="D35" s="94"/>
      <c r="E35" s="94"/>
      <c r="F35" s="94"/>
      <c r="G35" s="94"/>
      <c r="H35" s="92"/>
      <c r="I35" s="94"/>
      <c r="J35" s="95"/>
      <c r="K35" s="95"/>
      <c r="L35" s="95"/>
      <c r="M35" s="95"/>
      <c r="N35" s="95"/>
      <c r="O35" s="95"/>
      <c r="P35" s="95"/>
      <c r="Q35" s="95"/>
      <c r="R35" s="95"/>
      <c r="S35" s="95"/>
      <c r="T35" s="95"/>
      <c r="U35" s="95"/>
      <c r="V35" s="95"/>
      <c r="W35" s="95"/>
      <c r="X35" s="95"/>
      <c r="Y35" s="95"/>
      <c r="Z35" s="95"/>
      <c r="AA35" s="95"/>
      <c r="AB35" s="95"/>
      <c r="AC35" s="94"/>
      <c r="AD35" s="96"/>
      <c r="AE35" s="92"/>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93"/>
      <c r="AY35" s="92"/>
      <c r="AZ35" s="92"/>
      <c r="BA35" s="92"/>
      <c r="BB35" s="94"/>
      <c r="BC35" s="20"/>
      <c r="BD35" s="20"/>
      <c r="BE35" s="20"/>
      <c r="BF35" s="20"/>
      <c r="BG35" s="20"/>
      <c r="BH35" s="20"/>
      <c r="BI35" s="20"/>
    </row>
    <row r="36" spans="1:61" ht="49.9" hidden="1" customHeight="1" thickBot="1" x14ac:dyDescent="0.3">
      <c r="A36" s="92"/>
      <c r="B36" s="137"/>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93"/>
      <c r="AY36" s="92"/>
      <c r="AZ36" s="92"/>
      <c r="BA36" s="92"/>
      <c r="BB36" s="94"/>
      <c r="BC36" s="20"/>
      <c r="BD36" s="20"/>
      <c r="BE36" s="20"/>
      <c r="BF36" s="20"/>
      <c r="BG36" s="20"/>
      <c r="BH36" s="20"/>
      <c r="BI36" s="20"/>
    </row>
    <row r="37" spans="1:61" ht="49.9" hidden="1" customHeight="1" thickBot="1" x14ac:dyDescent="0.3">
      <c r="A37" s="92"/>
      <c r="B37" s="137"/>
      <c r="C37" s="94" t="s">
        <v>63</v>
      </c>
      <c r="D37" s="94"/>
      <c r="E37" s="94"/>
      <c r="F37" s="94"/>
      <c r="G37" s="94"/>
      <c r="H37" s="92"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68">+IF(H37="MUY BAJA","20%",IF(H37="BAJA","40%",IF(H37="MEDIA","60%",IF(H37="ALTA","80%",IF(H37="MUY ALTA","100%","ERROR")))))</f>
        <v>ERROR</v>
      </c>
      <c r="J37" s="95"/>
      <c r="K37" s="95"/>
      <c r="L37" s="95"/>
      <c r="M37" s="95"/>
      <c r="N37" s="95"/>
      <c r="O37" s="95"/>
      <c r="P37" s="95"/>
      <c r="Q37" s="95"/>
      <c r="R37" s="95"/>
      <c r="S37" s="95"/>
      <c r="T37" s="95"/>
      <c r="U37" s="95"/>
      <c r="V37" s="95"/>
      <c r="W37" s="95"/>
      <c r="X37" s="95"/>
      <c r="Y37" s="95"/>
      <c r="Z37" s="95"/>
      <c r="AA37" s="95"/>
      <c r="AB37" s="95"/>
      <c r="AC37" s="94">
        <f t="shared" ref="AC37" si="69">COUNTIF(J37:AB39,"SI")</f>
        <v>0</v>
      </c>
      <c r="AD37" s="96" t="str">
        <f t="shared" si="13"/>
        <v/>
      </c>
      <c r="AE37" s="92"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93">
        <f t="shared" ref="AX37" si="71">AVERAGE(AV37:AV39)</f>
        <v>0</v>
      </c>
      <c r="AY37" s="92" t="str">
        <f t="shared" ref="AY37" si="72">IF(AX37&gt;95,"FUERTE",IF(AND(AX37&lt;95.01,AX37&gt;85.02),"MODERADO",IF(AND(AX37&lt;85.01,AX37&gt;1),"DEBIL","0")))</f>
        <v>0</v>
      </c>
      <c r="AZ37" s="92"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96" t="str">
        <f t="shared" ref="BA37" si="74">AD37</f>
        <v/>
      </c>
      <c r="BB37" s="99"/>
      <c r="BC37" s="20"/>
      <c r="BD37" s="20"/>
      <c r="BE37" s="20"/>
      <c r="BF37" s="20"/>
      <c r="BG37" s="20"/>
      <c r="BH37" s="20"/>
      <c r="BI37" s="20"/>
    </row>
    <row r="38" spans="1:61" ht="49.9" hidden="1" customHeight="1" thickBot="1" x14ac:dyDescent="0.3">
      <c r="A38" s="92"/>
      <c r="B38" s="137"/>
      <c r="C38" s="94"/>
      <c r="D38" s="94"/>
      <c r="E38" s="94"/>
      <c r="F38" s="94"/>
      <c r="G38" s="94"/>
      <c r="H38" s="92"/>
      <c r="I38" s="94"/>
      <c r="J38" s="95"/>
      <c r="K38" s="95"/>
      <c r="L38" s="95"/>
      <c r="M38" s="95"/>
      <c r="N38" s="95"/>
      <c r="O38" s="95"/>
      <c r="P38" s="95"/>
      <c r="Q38" s="95"/>
      <c r="R38" s="95"/>
      <c r="S38" s="95"/>
      <c r="T38" s="95"/>
      <c r="U38" s="95"/>
      <c r="V38" s="95"/>
      <c r="W38" s="95"/>
      <c r="X38" s="95"/>
      <c r="Y38" s="95"/>
      <c r="Z38" s="95"/>
      <c r="AA38" s="95"/>
      <c r="AB38" s="95"/>
      <c r="AC38" s="94"/>
      <c r="AD38" s="96"/>
      <c r="AE38" s="92"/>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93"/>
      <c r="AY38" s="92"/>
      <c r="AZ38" s="92"/>
      <c r="BA38" s="92"/>
      <c r="BB38" s="94"/>
      <c r="BC38" s="20"/>
      <c r="BD38" s="20"/>
      <c r="BE38" s="20"/>
      <c r="BF38" s="20"/>
      <c r="BG38" s="20"/>
      <c r="BH38" s="20"/>
      <c r="BI38" s="20"/>
    </row>
    <row r="39" spans="1:61" ht="49.9" hidden="1" customHeight="1" thickBot="1" x14ac:dyDescent="0.3">
      <c r="A39" s="92"/>
      <c r="B39" s="137"/>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93"/>
      <c r="AY39" s="92"/>
      <c r="AZ39" s="92"/>
      <c r="BA39" s="92"/>
      <c r="BB39" s="94"/>
      <c r="BC39" s="20"/>
      <c r="BD39" s="20"/>
      <c r="BE39" s="20"/>
      <c r="BF39" s="20"/>
      <c r="BG39" s="20"/>
      <c r="BH39" s="20"/>
      <c r="BI39" s="20"/>
    </row>
    <row r="40" spans="1:61" ht="49.9" hidden="1" customHeight="1" thickBot="1" x14ac:dyDescent="0.3">
      <c r="A40" s="92"/>
      <c r="B40" s="137"/>
      <c r="C40" s="94" t="s">
        <v>64</v>
      </c>
      <c r="D40" s="94"/>
      <c r="E40" s="94"/>
      <c r="F40" s="94"/>
      <c r="G40" s="94"/>
      <c r="H40" s="92"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76">+IF(H40="MUY BAJA","20%",IF(H40="BAJA","40%",IF(H40="MEDIA","60%",IF(H40="ALTA","80%",IF(H40="MUY ALTA","100%","ERROR")))))</f>
        <v>ERROR</v>
      </c>
      <c r="J40" s="95"/>
      <c r="K40" s="95"/>
      <c r="L40" s="95"/>
      <c r="M40" s="95"/>
      <c r="N40" s="95"/>
      <c r="O40" s="95"/>
      <c r="P40" s="95"/>
      <c r="Q40" s="95"/>
      <c r="R40" s="95"/>
      <c r="S40" s="95"/>
      <c r="T40" s="95"/>
      <c r="U40" s="95"/>
      <c r="V40" s="95"/>
      <c r="W40" s="95"/>
      <c r="X40" s="95"/>
      <c r="Y40" s="95"/>
      <c r="Z40" s="95"/>
      <c r="AA40" s="95"/>
      <c r="AB40" s="95"/>
      <c r="AC40" s="94">
        <f t="shared" ref="AC40" si="77">COUNTIF(J40:AB42,"SI")</f>
        <v>0</v>
      </c>
      <c r="AD40" s="96" t="str">
        <f t="shared" si="13"/>
        <v/>
      </c>
      <c r="AE40" s="92"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93">
        <f t="shared" ref="AX40" si="79">AVERAGE(AV40:AV42)</f>
        <v>0</v>
      </c>
      <c r="AY40" s="92" t="str">
        <f t="shared" ref="AY40" si="80">IF(AX40&gt;95,"FUERTE",IF(AND(AX40&lt;95.01,AX40&gt;85.02),"MODERADO",IF(AND(AX40&lt;85.01,AX40&gt;1),"DEBIL","0")))</f>
        <v>0</v>
      </c>
      <c r="AZ40" s="92"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96" t="str">
        <f t="shared" ref="BA40" si="82">AD40</f>
        <v/>
      </c>
      <c r="BB40" s="99"/>
      <c r="BC40" s="20"/>
      <c r="BD40" s="20"/>
      <c r="BE40" s="20"/>
      <c r="BF40" s="20"/>
      <c r="BG40" s="20"/>
      <c r="BH40" s="20"/>
      <c r="BI40" s="20"/>
    </row>
    <row r="41" spans="1:61" ht="49.9" hidden="1" customHeight="1" thickBot="1" x14ac:dyDescent="0.3">
      <c r="A41" s="92"/>
      <c r="B41" s="137"/>
      <c r="C41" s="94"/>
      <c r="D41" s="94"/>
      <c r="E41" s="94"/>
      <c r="F41" s="94"/>
      <c r="G41" s="94"/>
      <c r="H41" s="92"/>
      <c r="I41" s="94"/>
      <c r="J41" s="95"/>
      <c r="K41" s="95"/>
      <c r="L41" s="95"/>
      <c r="M41" s="95"/>
      <c r="N41" s="95"/>
      <c r="O41" s="95"/>
      <c r="P41" s="95"/>
      <c r="Q41" s="95"/>
      <c r="R41" s="95"/>
      <c r="S41" s="95"/>
      <c r="T41" s="95"/>
      <c r="U41" s="95"/>
      <c r="V41" s="95"/>
      <c r="W41" s="95"/>
      <c r="X41" s="95"/>
      <c r="Y41" s="95"/>
      <c r="Z41" s="95"/>
      <c r="AA41" s="95"/>
      <c r="AB41" s="95"/>
      <c r="AC41" s="94"/>
      <c r="AD41" s="96"/>
      <c r="AE41" s="92"/>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93"/>
      <c r="AY41" s="92"/>
      <c r="AZ41" s="92"/>
      <c r="BA41" s="92"/>
      <c r="BB41" s="94"/>
      <c r="BC41" s="20"/>
      <c r="BD41" s="20"/>
      <c r="BE41" s="20"/>
      <c r="BF41" s="20"/>
      <c r="BG41" s="20"/>
      <c r="BH41" s="20"/>
      <c r="BI41" s="20"/>
    </row>
    <row r="42" spans="1:61" ht="49.9" hidden="1" customHeight="1" thickBot="1" x14ac:dyDescent="0.3">
      <c r="A42" s="92"/>
      <c r="B42" s="137"/>
      <c r="C42" s="94"/>
      <c r="D42" s="94"/>
      <c r="E42" s="94"/>
      <c r="F42" s="94"/>
      <c r="G42" s="94"/>
      <c r="H42" s="92"/>
      <c r="I42" s="94"/>
      <c r="J42" s="95"/>
      <c r="K42" s="95"/>
      <c r="L42" s="95"/>
      <c r="M42" s="95"/>
      <c r="N42" s="95"/>
      <c r="O42" s="95"/>
      <c r="P42" s="95"/>
      <c r="Q42" s="95"/>
      <c r="R42" s="95"/>
      <c r="S42" s="95"/>
      <c r="T42" s="95"/>
      <c r="U42" s="95"/>
      <c r="V42" s="95"/>
      <c r="W42" s="95"/>
      <c r="X42" s="95"/>
      <c r="Y42" s="95"/>
      <c r="Z42" s="95"/>
      <c r="AA42" s="95"/>
      <c r="AB42" s="95"/>
      <c r="AC42" s="94"/>
      <c r="AD42" s="96"/>
      <c r="AE42" s="92"/>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93"/>
      <c r="AY42" s="92"/>
      <c r="AZ42" s="92"/>
      <c r="BA42" s="92"/>
      <c r="BB42" s="94"/>
      <c r="BC42" s="20"/>
      <c r="BD42" s="20"/>
      <c r="BE42" s="20"/>
      <c r="BF42" s="20"/>
      <c r="BG42" s="20"/>
      <c r="BH42" s="20"/>
      <c r="BI42" s="20"/>
    </row>
  </sheetData>
  <sheetProtection formatCells="0" formatRows="0"/>
  <dataConsolidate/>
  <mergeCells count="371">
    <mergeCell ref="AZ40:AZ42"/>
    <mergeCell ref="BA40:BA42"/>
    <mergeCell ref="BB40:BB42"/>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Y13:Y15"/>
    <mergeCell ref="Z13:Z15"/>
    <mergeCell ref="AA13:AA15"/>
    <mergeCell ref="AB13:AB15"/>
    <mergeCell ref="J13:J15"/>
    <mergeCell ref="K13:K15"/>
    <mergeCell ref="X40:X42"/>
    <mergeCell ref="Y40:Y42"/>
    <mergeCell ref="Z40:Z42"/>
    <mergeCell ref="AA40:AA42"/>
    <mergeCell ref="P40:P42"/>
    <mergeCell ref="Q40:Q42"/>
    <mergeCell ref="R40:R42"/>
    <mergeCell ref="S40:S42"/>
    <mergeCell ref="T40:T42"/>
    <mergeCell ref="U40:U42"/>
    <mergeCell ref="J40:J42"/>
    <mergeCell ref="K40:K42"/>
    <mergeCell ref="L40:L42"/>
    <mergeCell ref="M40:M42"/>
    <mergeCell ref="N40:N42"/>
    <mergeCell ref="O40:O42"/>
    <mergeCell ref="AZ37:AZ39"/>
    <mergeCell ref="BA37:BA39"/>
    <mergeCell ref="BB37:BB39"/>
    <mergeCell ref="AD37:AD39"/>
    <mergeCell ref="AE37:AE39"/>
    <mergeCell ref="AX37:AX39"/>
    <mergeCell ref="AY37:AY39"/>
    <mergeCell ref="M37:M39"/>
    <mergeCell ref="N37:N39"/>
    <mergeCell ref="O37:O39"/>
    <mergeCell ref="AB40:AB42"/>
    <mergeCell ref="AC40:AC42"/>
    <mergeCell ref="AD40:AD42"/>
    <mergeCell ref="AE40:AE42"/>
    <mergeCell ref="AX40:AX42"/>
    <mergeCell ref="AY40:AY42"/>
    <mergeCell ref="V40:V42"/>
    <mergeCell ref="W40:W42"/>
    <mergeCell ref="C40:C42"/>
    <mergeCell ref="D40:D42"/>
    <mergeCell ref="E40:E42"/>
    <mergeCell ref="F40:F42"/>
    <mergeCell ref="G40:G42"/>
    <mergeCell ref="H40:H42"/>
    <mergeCell ref="I40:I42"/>
    <mergeCell ref="AB37:AB39"/>
    <mergeCell ref="AC37:AC39"/>
    <mergeCell ref="V37:V39"/>
    <mergeCell ref="W37:W39"/>
    <mergeCell ref="X37:X39"/>
    <mergeCell ref="Y37:Y39"/>
    <mergeCell ref="Z37:Z39"/>
    <mergeCell ref="AA37:AA39"/>
    <mergeCell ref="P37:P39"/>
    <mergeCell ref="Q37:Q39"/>
    <mergeCell ref="R37:R39"/>
    <mergeCell ref="S37:S39"/>
    <mergeCell ref="T37:T39"/>
    <mergeCell ref="U37:U39"/>
    <mergeCell ref="J37:J39"/>
    <mergeCell ref="K37:K39"/>
    <mergeCell ref="L37:L39"/>
    <mergeCell ref="C37:C39"/>
    <mergeCell ref="D37:D39"/>
    <mergeCell ref="E37:E39"/>
    <mergeCell ref="F37:F39"/>
    <mergeCell ref="G37:G39"/>
    <mergeCell ref="H37:H39"/>
    <mergeCell ref="I37:I39"/>
    <mergeCell ref="AB34:AB36"/>
    <mergeCell ref="AC34:AC36"/>
    <mergeCell ref="V34:V36"/>
    <mergeCell ref="W34:W36"/>
    <mergeCell ref="X34:X36"/>
    <mergeCell ref="Y34:Y36"/>
    <mergeCell ref="Z34:Z36"/>
    <mergeCell ref="AA34:AA36"/>
    <mergeCell ref="P34:P36"/>
    <mergeCell ref="Q34:Q36"/>
    <mergeCell ref="R34:R36"/>
    <mergeCell ref="S34:S36"/>
    <mergeCell ref="T34:T36"/>
    <mergeCell ref="U34:U36"/>
    <mergeCell ref="J34:J36"/>
    <mergeCell ref="K34:K36"/>
    <mergeCell ref="L34:L36"/>
    <mergeCell ref="M34:M36"/>
    <mergeCell ref="N34:N36"/>
    <mergeCell ref="O34:O36"/>
    <mergeCell ref="AZ31:AZ33"/>
    <mergeCell ref="BA31:BA33"/>
    <mergeCell ref="BB31:BB33"/>
    <mergeCell ref="AD31:AD33"/>
    <mergeCell ref="AE31:AE33"/>
    <mergeCell ref="AX31:AX33"/>
    <mergeCell ref="AY31:AY33"/>
    <mergeCell ref="M31:M33"/>
    <mergeCell ref="N31:N33"/>
    <mergeCell ref="O31:O33"/>
    <mergeCell ref="AZ34:AZ36"/>
    <mergeCell ref="BA34:BA36"/>
    <mergeCell ref="BB34:BB36"/>
    <mergeCell ref="AD34:AD36"/>
    <mergeCell ref="AE34:AE36"/>
    <mergeCell ref="AX34:AX36"/>
    <mergeCell ref="AY34:AY36"/>
    <mergeCell ref="C34:C36"/>
    <mergeCell ref="D34:D36"/>
    <mergeCell ref="E34:E36"/>
    <mergeCell ref="F34:F36"/>
    <mergeCell ref="G34:G36"/>
    <mergeCell ref="H34:H36"/>
    <mergeCell ref="I34:I36"/>
    <mergeCell ref="AB31:AB33"/>
    <mergeCell ref="AC31:AC33"/>
    <mergeCell ref="V31:V33"/>
    <mergeCell ref="W31:W33"/>
    <mergeCell ref="X31:X33"/>
    <mergeCell ref="Y31:Y33"/>
    <mergeCell ref="Z31:Z33"/>
    <mergeCell ref="AA31:AA33"/>
    <mergeCell ref="P31:P33"/>
    <mergeCell ref="Q31:Q33"/>
    <mergeCell ref="R31:R33"/>
    <mergeCell ref="S31:S33"/>
    <mergeCell ref="T31:T33"/>
    <mergeCell ref="U31:U33"/>
    <mergeCell ref="J31:J33"/>
    <mergeCell ref="K31:K33"/>
    <mergeCell ref="L31:L33"/>
    <mergeCell ref="AZ28:AZ30"/>
    <mergeCell ref="BA28:BA30"/>
    <mergeCell ref="BB28:BB30"/>
    <mergeCell ref="C31:C33"/>
    <mergeCell ref="D31:D33"/>
    <mergeCell ref="E31:E33"/>
    <mergeCell ref="F31:F33"/>
    <mergeCell ref="G31:G33"/>
    <mergeCell ref="H31:H33"/>
    <mergeCell ref="I31:I33"/>
    <mergeCell ref="AB28:AB30"/>
    <mergeCell ref="AC28:AC30"/>
    <mergeCell ref="AD28:AD30"/>
    <mergeCell ref="AE28:AE30"/>
    <mergeCell ref="AX28:AX30"/>
    <mergeCell ref="AY28:AY30"/>
    <mergeCell ref="V28:V30"/>
    <mergeCell ref="W28:W30"/>
    <mergeCell ref="X28:X30"/>
    <mergeCell ref="Y28:Y30"/>
    <mergeCell ref="Z28:Z30"/>
    <mergeCell ref="AA28:AA30"/>
    <mergeCell ref="P28:P30"/>
    <mergeCell ref="Q28:Q30"/>
    <mergeCell ref="S28:S30"/>
    <mergeCell ref="T28:T30"/>
    <mergeCell ref="U28:U30"/>
    <mergeCell ref="J28:J30"/>
    <mergeCell ref="K28:K30"/>
    <mergeCell ref="L28:L30"/>
    <mergeCell ref="M28:M30"/>
    <mergeCell ref="N28:N30"/>
    <mergeCell ref="O28:O30"/>
    <mergeCell ref="R28:R30"/>
    <mergeCell ref="AZ25:AZ27"/>
    <mergeCell ref="BA25:BA27"/>
    <mergeCell ref="BB25:BB27"/>
    <mergeCell ref="C28:C30"/>
    <mergeCell ref="D28:D30"/>
    <mergeCell ref="E28:E30"/>
    <mergeCell ref="F28:F30"/>
    <mergeCell ref="G28:G30"/>
    <mergeCell ref="H28:H30"/>
    <mergeCell ref="I28:I30"/>
    <mergeCell ref="AB25:AB27"/>
    <mergeCell ref="AC25:AC27"/>
    <mergeCell ref="AD25:AD27"/>
    <mergeCell ref="AE25:AE27"/>
    <mergeCell ref="AX25:AX27"/>
    <mergeCell ref="AY25:AY27"/>
    <mergeCell ref="V25:V27"/>
    <mergeCell ref="W25:W27"/>
    <mergeCell ref="X25:X27"/>
    <mergeCell ref="Y25:Y27"/>
    <mergeCell ref="Z25:Z27"/>
    <mergeCell ref="AA25:AA27"/>
    <mergeCell ref="P25:P27"/>
    <mergeCell ref="Q25:Q27"/>
    <mergeCell ref="R25:R27"/>
    <mergeCell ref="S25:S27"/>
    <mergeCell ref="T25:T27"/>
    <mergeCell ref="U25:U27"/>
    <mergeCell ref="J25:J27"/>
    <mergeCell ref="K25:K27"/>
    <mergeCell ref="L25:L27"/>
    <mergeCell ref="M25:M27"/>
    <mergeCell ref="N25:N27"/>
    <mergeCell ref="O25:O27"/>
    <mergeCell ref="AZ22:AZ24"/>
    <mergeCell ref="BA22:BA24"/>
    <mergeCell ref="BB22:BB24"/>
    <mergeCell ref="C25:C27"/>
    <mergeCell ref="D25:D27"/>
    <mergeCell ref="E25:E27"/>
    <mergeCell ref="F25:F27"/>
    <mergeCell ref="G25:G27"/>
    <mergeCell ref="H25:H27"/>
    <mergeCell ref="I25:I27"/>
    <mergeCell ref="AB22:AB24"/>
    <mergeCell ref="AC22:AC24"/>
    <mergeCell ref="AD22:AD24"/>
    <mergeCell ref="AE22:AE24"/>
    <mergeCell ref="AX22:AX24"/>
    <mergeCell ref="AY22:AY24"/>
    <mergeCell ref="V22:V24"/>
    <mergeCell ref="W22:W24"/>
    <mergeCell ref="X22:X24"/>
    <mergeCell ref="Y22:Y24"/>
    <mergeCell ref="Z22:Z24"/>
    <mergeCell ref="AA22:AA24"/>
    <mergeCell ref="P22:P24"/>
    <mergeCell ref="Q22:Q24"/>
    <mergeCell ref="R22:R24"/>
    <mergeCell ref="S22:S24"/>
    <mergeCell ref="T22:T24"/>
    <mergeCell ref="U22:U24"/>
    <mergeCell ref="J22:J24"/>
    <mergeCell ref="K22:K24"/>
    <mergeCell ref="L22:L24"/>
    <mergeCell ref="M22:M24"/>
    <mergeCell ref="N22:N24"/>
    <mergeCell ref="O22:O24"/>
    <mergeCell ref="AZ19:AZ21"/>
    <mergeCell ref="BA19:BA21"/>
    <mergeCell ref="BB19:BB21"/>
    <mergeCell ref="C22:C24"/>
    <mergeCell ref="D22:D24"/>
    <mergeCell ref="E22:E24"/>
    <mergeCell ref="F22:F24"/>
    <mergeCell ref="G22:G24"/>
    <mergeCell ref="H22:H24"/>
    <mergeCell ref="I22:I24"/>
    <mergeCell ref="AB19:AB21"/>
    <mergeCell ref="AC19:AC21"/>
    <mergeCell ref="AD19:AD21"/>
    <mergeCell ref="AE19:AE21"/>
    <mergeCell ref="AX19:AX21"/>
    <mergeCell ref="AY19:AY21"/>
    <mergeCell ref="V19:V21"/>
    <mergeCell ref="W19:W21"/>
    <mergeCell ref="X19:X21"/>
    <mergeCell ref="Y19:Y21"/>
    <mergeCell ref="Z19:Z21"/>
    <mergeCell ref="AA19:AA21"/>
    <mergeCell ref="P19:P21"/>
    <mergeCell ref="Q19:Q21"/>
    <mergeCell ref="R19:R21"/>
    <mergeCell ref="S19:S21"/>
    <mergeCell ref="T19:T21"/>
    <mergeCell ref="U19:U21"/>
    <mergeCell ref="J19:J21"/>
    <mergeCell ref="K19:K21"/>
    <mergeCell ref="L19:L21"/>
    <mergeCell ref="M19:M21"/>
    <mergeCell ref="N19:N21"/>
    <mergeCell ref="O19:O21"/>
    <mergeCell ref="AZ16:AZ18"/>
    <mergeCell ref="BA16:BA18"/>
    <mergeCell ref="BB16:BB18"/>
    <mergeCell ref="C19:C21"/>
    <mergeCell ref="D19:D21"/>
    <mergeCell ref="E19:E21"/>
    <mergeCell ref="F19:F21"/>
    <mergeCell ref="G19:G21"/>
    <mergeCell ref="H19:H21"/>
    <mergeCell ref="I19:I21"/>
    <mergeCell ref="AB16:AB18"/>
    <mergeCell ref="AC16:AC18"/>
    <mergeCell ref="AD16:AD18"/>
    <mergeCell ref="AE16:AE18"/>
    <mergeCell ref="AX16:AX18"/>
    <mergeCell ref="AY16:AY18"/>
    <mergeCell ref="V16:V18"/>
    <mergeCell ref="W16:W18"/>
    <mergeCell ref="X16:X18"/>
    <mergeCell ref="Y16:Y18"/>
    <mergeCell ref="Z16:Z18"/>
    <mergeCell ref="AA16:AA18"/>
    <mergeCell ref="P16:P18"/>
    <mergeCell ref="Q16:Q18"/>
    <mergeCell ref="R16:R18"/>
    <mergeCell ref="S16:S18"/>
    <mergeCell ref="T16:T18"/>
    <mergeCell ref="U16:U18"/>
    <mergeCell ref="J16:J18"/>
    <mergeCell ref="K16:K18"/>
    <mergeCell ref="L16:L18"/>
    <mergeCell ref="M16:M18"/>
    <mergeCell ref="N16:N18"/>
    <mergeCell ref="O16:O18"/>
    <mergeCell ref="AX13:AX15"/>
    <mergeCell ref="AY13:AY15"/>
    <mergeCell ref="AZ13:AZ15"/>
    <mergeCell ref="BA13:BA15"/>
    <mergeCell ref="BB13:BB15"/>
    <mergeCell ref="AC13:AC15"/>
    <mergeCell ref="AD13:AD15"/>
    <mergeCell ref="G13:G15"/>
    <mergeCell ref="H13:H15"/>
    <mergeCell ref="I13:I15"/>
    <mergeCell ref="L13:L15"/>
    <mergeCell ref="A13:A42"/>
    <mergeCell ref="B13:B42"/>
    <mergeCell ref="C13:C15"/>
    <mergeCell ref="A5:B5"/>
    <mergeCell ref="C5:D5"/>
    <mergeCell ref="E5:BI6"/>
    <mergeCell ref="A6:B6"/>
    <mergeCell ref="C6:D6"/>
    <mergeCell ref="A11:A12"/>
    <mergeCell ref="B11:B12"/>
    <mergeCell ref="C11:C12"/>
    <mergeCell ref="D11:F11"/>
    <mergeCell ref="G11:AE11"/>
    <mergeCell ref="BC13:BC15"/>
    <mergeCell ref="BD13:BD15"/>
    <mergeCell ref="BE13:BE15"/>
    <mergeCell ref="C16:C18"/>
    <mergeCell ref="D16:D18"/>
    <mergeCell ref="E16:E18"/>
    <mergeCell ref="F16:F18"/>
    <mergeCell ref="G16:G18"/>
    <mergeCell ref="H16:H18"/>
    <mergeCell ref="I16:I18"/>
    <mergeCell ref="AE13:AE15"/>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s>
  <conditionalFormatting sqref="G13:H13 G16:H16 G19:H19 G22:H22 G25:H25 G28:H28 G31:H31 G34:H34 G37:H37 G40:H40">
    <cfRule type="containsText" dxfId="30" priority="24" operator="containsText" text="RARA VEZ">
      <formula>NOT(ISERROR(SEARCH("RARA VEZ",G13)))</formula>
    </cfRule>
    <cfRule type="containsText" dxfId="29" priority="25" operator="containsText" text="IMPROBABLE">
      <formula>NOT(ISERROR(SEARCH("IMPROBABLE",G13)))</formula>
    </cfRule>
    <cfRule type="containsText" dxfId="28" priority="26" operator="containsText" text="POSIBLE">
      <formula>NOT(ISERROR(SEARCH("POSIBLE",G13)))</formula>
    </cfRule>
    <cfRule type="containsText" dxfId="27" priority="27" operator="containsText" text="PROBABLE">
      <formula>NOT(ISERROR(SEARCH("PROBABLE",G13)))</formula>
    </cfRule>
    <cfRule type="containsText" dxfId="26" priority="28" operator="containsText" text="CASI SEGURO">
      <formula>NOT(ISERROR(SEARCH("CASI SEGURO",G13)))</formula>
    </cfRule>
  </conditionalFormatting>
  <conditionalFormatting sqref="AE13 AE16 AE19 AE22 AE25 AE28 AE31 AE34 AE37 AE40">
    <cfRule type="containsText" dxfId="25" priority="20" operator="containsText" text="EXTREMO">
      <formula>NOT(ISERROR(SEARCH("EXTREMO",AE13)))</formula>
    </cfRule>
    <cfRule type="containsText" dxfId="24" priority="21" operator="containsText" text="ALTO">
      <formula>NOT(ISERROR(SEARCH("ALTO",AE13)))</formula>
    </cfRule>
    <cfRule type="containsText" dxfId="23" priority="22" operator="containsText" text="MODERADO">
      <formula>NOT(ISERROR(SEARCH("MODERADO",AE13)))</formula>
    </cfRule>
    <cfRule type="containsText" dxfId="22" priority="23" operator="containsText" text="BAJO">
      <formula>NOT(ISERROR(SEARCH("BAJO",AE13)))</formula>
    </cfRule>
  </conditionalFormatting>
  <conditionalFormatting sqref="BG13:BG15 BH13:BI42">
    <cfRule type="expression" dxfId="21" priority="19">
      <formula>#REF!="DILIGENCIE EL PLAN DE ACCIÓN"</formula>
    </cfRule>
  </conditionalFormatting>
  <conditionalFormatting sqref="BC16:BG18">
    <cfRule type="expression" dxfId="20" priority="18">
      <formula>#REF!="DILIGENCIE EL PLAN DE ACCIÓN"</formula>
    </cfRule>
  </conditionalFormatting>
  <conditionalFormatting sqref="BC19:BG21">
    <cfRule type="expression" dxfId="19" priority="17">
      <formula>#REF!="DILIGENCIE EL PLAN DE ACCIÓN"</formula>
    </cfRule>
  </conditionalFormatting>
  <conditionalFormatting sqref="BC22:BG24">
    <cfRule type="expression" dxfId="18" priority="16">
      <formula>#REF!="DILIGENCIE EL PLAN DE ACCIÓN"</formula>
    </cfRule>
  </conditionalFormatting>
  <conditionalFormatting sqref="BC25:BG27">
    <cfRule type="expression" dxfId="17" priority="15">
      <formula>#REF!="DILIGENCIE EL PLAN DE ACCIÓN"</formula>
    </cfRule>
  </conditionalFormatting>
  <conditionalFormatting sqref="BC28:BG30">
    <cfRule type="expression" dxfId="16" priority="14">
      <formula>#REF!="DILIGENCIE EL PLAN DE ACCIÓN"</formula>
    </cfRule>
  </conditionalFormatting>
  <conditionalFormatting sqref="BC31:BG33">
    <cfRule type="expression" dxfId="15" priority="13">
      <formula>#REF!="DILIGENCIE EL PLAN DE ACCIÓN"</formula>
    </cfRule>
  </conditionalFormatting>
  <conditionalFormatting sqref="BC34:BG36">
    <cfRule type="expression" dxfId="14" priority="12">
      <formula>#REF!="DILIGENCIE EL PLAN DE ACCIÓN"</formula>
    </cfRule>
  </conditionalFormatting>
  <conditionalFormatting sqref="BC37:BG39">
    <cfRule type="expression" dxfId="13" priority="11">
      <formula>#REF!="DILIGENCIE EL PLAN DE ACCIÓN"</formula>
    </cfRule>
  </conditionalFormatting>
  <conditionalFormatting sqref="BC40:BG42">
    <cfRule type="expression" dxfId="12" priority="10">
      <formula>#REF!="DILIGENCIE EL PLAN DE ACCIÓN"</formula>
    </cfRule>
  </conditionalFormatting>
  <conditionalFormatting sqref="AD13:AD42">
    <cfRule type="containsText" dxfId="11" priority="29" operator="containsText" text="CATASTRÓFICO">
      <formula>NOT(ISERROR(SEARCH("CATASTRÓFICO",AD13)))</formula>
    </cfRule>
    <cfRule type="containsText" dxfId="10" priority="30" operator="containsText" text="MAYOR">
      <formula>NOT(ISERROR(SEARCH("MAYOR",AD13)))</formula>
    </cfRule>
    <cfRule type="containsText" dxfId="9" priority="31" operator="containsText" text="MODERADO">
      <formula>NOT(ISERROR(SEARCH("MODERADO",AD13)))</formula>
    </cfRule>
  </conditionalFormatting>
  <conditionalFormatting sqref="AZ13:AZ42">
    <cfRule type="containsText" dxfId="8" priority="5" operator="containsText" text="CASI SEGURO">
      <formula>NOT(ISERROR(SEARCH("CASI SEGURO",AZ13)))</formula>
    </cfRule>
    <cfRule type="containsText" dxfId="7" priority="6" operator="containsText" text="PROBABLE">
      <formula>NOT(ISERROR(SEARCH("PROBABLE",AZ13)))</formula>
    </cfRule>
    <cfRule type="containsText" dxfId="6" priority="7" operator="containsText" text="POSIBLE">
      <formula>NOT(ISERROR(SEARCH("POSIBLE",AZ13)))</formula>
    </cfRule>
    <cfRule type="containsText" dxfId="5" priority="8" operator="containsText" text="IMPROBABLE">
      <formula>NOT(ISERROR(SEARCH("IMPROBABLE",AZ13)))</formula>
    </cfRule>
    <cfRule type="containsText" dxfId="4" priority="9" operator="containsText" text="RARA VEZ">
      <formula>NOT(ISERROR(SEARCH("RARA VEZ",AZ13)))</formula>
    </cfRule>
  </conditionalFormatting>
  <conditionalFormatting sqref="BA13:BA42">
    <cfRule type="containsText" dxfId="3" priority="2" operator="containsText" text="MODERADO">
      <formula>NOT(ISERROR(SEARCH("MODERADO",BA13)))</formula>
    </cfRule>
    <cfRule type="containsText" dxfId="2" priority="3" operator="containsText" text="MAYOR">
      <formula>NOT(ISERROR(SEARCH("MAYOR",BA13)))</formula>
    </cfRule>
    <cfRule type="containsText" dxfId="1" priority="4" operator="containsText" text="CATASTRÓFICO">
      <formula>NOT(ISERROR(SEARCH("CATASTRÓFICO",BA13)))</formula>
    </cfRule>
  </conditionalFormatting>
  <conditionalFormatting sqref="BC13:BF15">
    <cfRule type="expression" dxfId="0"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1000-000000000000}">
          <x14:formula1>
            <xm:f>'Formulas Corrupción'!$AC$7:$AC$9</xm:f>
          </x14:formula1>
          <xm:sqref>BH13:BH42</xm:sqref>
        </x14:dataValidation>
        <x14:dataValidation type="list" allowBlank="1" showInputMessage="1" showErrorMessage="1" xr:uid="{00000000-0002-0000-1000-000001000000}">
          <x14:formula1>
            <xm:f>'Formulas Corrupción'!$E$7:$E$11</xm:f>
          </x14:formula1>
          <xm:sqref>G13:G42</xm:sqref>
        </x14:dataValidation>
        <x14:dataValidation type="list" allowBlank="1" showInputMessage="1" showErrorMessage="1" xr:uid="{00000000-0002-0000-1000-000002000000}">
          <x14:formula1>
            <xm:f>'Formulas Corrupción'!$P$7:$P$8</xm:f>
          </x14:formula1>
          <xm:sqref>J13:AB42</xm:sqref>
        </x14:dataValidation>
        <x14:dataValidation type="list" allowBlank="1" showInputMessage="1" showErrorMessage="1" xr:uid="{00000000-0002-0000-1000-000003000000}">
          <x14:formula1>
            <xm:f>'Formulas Corrupción'!$G$7:$G$8</xm:f>
          </x14:formula1>
          <xm:sqref>AH13:AH42</xm:sqref>
        </x14:dataValidation>
        <x14:dataValidation type="list" allowBlank="1" showInputMessage="1" showErrorMessage="1" xr:uid="{00000000-0002-0000-1000-000004000000}">
          <x14:formula1>
            <xm:f>'Formulas Corrupción'!$H$7:$H$8</xm:f>
          </x14:formula1>
          <xm:sqref>AJ13:AJ42</xm:sqref>
        </x14:dataValidation>
        <x14:dataValidation type="list" allowBlank="1" showInputMessage="1" showErrorMessage="1" xr:uid="{00000000-0002-0000-1000-000005000000}">
          <x14:formula1>
            <xm:f>'Formulas Corrupción'!$I$7:$I$8</xm:f>
          </x14:formula1>
          <xm:sqref>AL13:AL42</xm:sqref>
        </x14:dataValidation>
        <x14:dataValidation type="list" allowBlank="1" showInputMessage="1" showErrorMessage="1" xr:uid="{00000000-0002-0000-1000-000006000000}">
          <x14:formula1>
            <xm:f>'Formulas Corrupción'!$J$7:$J$9</xm:f>
          </x14:formula1>
          <xm:sqref>AN13:AN42</xm:sqref>
        </x14:dataValidation>
        <x14:dataValidation type="list" allowBlank="1" showInputMessage="1" showErrorMessage="1" xr:uid="{00000000-0002-0000-1000-000007000000}">
          <x14:formula1>
            <xm:f>'Formulas Corrupción'!$K$7:$K$8</xm:f>
          </x14:formula1>
          <xm:sqref>AP13:AP42</xm:sqref>
        </x14:dataValidation>
        <x14:dataValidation type="list" allowBlank="1" showInputMessage="1" showErrorMessage="1" xr:uid="{00000000-0002-0000-1000-000008000000}">
          <x14:formula1>
            <xm:f>'Formulas Corrupción'!$L$7:$L$8</xm:f>
          </x14:formula1>
          <xm:sqref>AR13:AR42</xm:sqref>
        </x14:dataValidation>
        <x14:dataValidation type="list" allowBlank="1" showInputMessage="1" showErrorMessage="1" xr:uid="{00000000-0002-0000-1000-000009000000}">
          <x14:formula1>
            <xm:f>'Formulas Corrupción'!$M$7:$M$9</xm:f>
          </x14:formula1>
          <xm:sqref>AT13:AT42</xm:sqref>
        </x14:dataValidation>
        <x14:dataValidation type="list" allowBlank="1" showInputMessage="1" showErrorMessage="1" xr:uid="{00000000-0002-0000-1000-00000A000000}">
          <x14:formula1>
            <xm:f>'Formulas Corrupción'!$Q$7:$Q$10</xm:f>
          </x14:formula1>
          <xm:sqref>BB13:BB42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
  <dimension ref="D6:AA22"/>
  <sheetViews>
    <sheetView topLeftCell="H5" workbookViewId="0">
      <selection activeCell="I16" sqref="I16"/>
    </sheetView>
  </sheetViews>
  <sheetFormatPr baseColWidth="10" defaultRowHeight="15" x14ac:dyDescent="0.25"/>
  <cols>
    <col min="3" max="3" width="2.7109375" customWidth="1"/>
    <col min="4" max="4" width="34.85546875" customWidth="1"/>
    <col min="5" max="5" width="15.85546875" customWidth="1"/>
    <col min="6" max="6" width="32.140625" customWidth="1"/>
    <col min="7" max="8" width="41.7109375" customWidth="1"/>
    <col min="9" max="9" width="42.28515625" customWidth="1"/>
    <col min="10" max="17" width="36.85546875" customWidth="1"/>
    <col min="18" max="18" width="26.85546875" customWidth="1"/>
    <col min="19" max="19" width="15.7109375" customWidth="1"/>
    <col min="20" max="20" width="9.28515625" customWidth="1"/>
    <col min="21" max="21" width="18.5703125" customWidth="1"/>
    <col min="22" max="22" width="10.7109375" customWidth="1"/>
    <col min="23" max="23" width="22" customWidth="1"/>
    <col min="24" max="24" width="16.42578125" customWidth="1"/>
    <col min="25" max="26" width="15.7109375" customWidth="1"/>
  </cols>
  <sheetData>
    <row r="6" spans="4:27" x14ac:dyDescent="0.25">
      <c r="D6" s="11" t="s">
        <v>116</v>
      </c>
      <c r="E6" s="11" t="s">
        <v>2</v>
      </c>
      <c r="F6" s="3" t="s">
        <v>27</v>
      </c>
      <c r="G6" s="3" t="s">
        <v>4</v>
      </c>
      <c r="H6" s="3" t="s">
        <v>137</v>
      </c>
      <c r="I6" s="3" t="s">
        <v>66</v>
      </c>
      <c r="J6" s="12" t="s">
        <v>68</v>
      </c>
      <c r="K6" s="12" t="s">
        <v>69</v>
      </c>
      <c r="L6" s="12" t="s">
        <v>70</v>
      </c>
      <c r="M6" s="12" t="s">
        <v>135</v>
      </c>
      <c r="N6" s="12" t="s">
        <v>136</v>
      </c>
      <c r="O6" s="13" t="s">
        <v>82</v>
      </c>
      <c r="P6" s="13" t="s">
        <v>81</v>
      </c>
      <c r="Q6" s="13" t="s">
        <v>75</v>
      </c>
      <c r="R6" s="3" t="s">
        <v>67</v>
      </c>
      <c r="S6" s="2" t="s">
        <v>28</v>
      </c>
      <c r="T6" s="2" t="s">
        <v>29</v>
      </c>
      <c r="U6" s="2" t="s">
        <v>30</v>
      </c>
      <c r="V6" s="2" t="s">
        <v>29</v>
      </c>
      <c r="W6" s="2" t="s">
        <v>31</v>
      </c>
      <c r="X6" s="2" t="s">
        <v>5</v>
      </c>
      <c r="Y6" s="2" t="s">
        <v>32</v>
      </c>
      <c r="Z6" s="2" t="s">
        <v>46</v>
      </c>
      <c r="AA6" s="2" t="s">
        <v>54</v>
      </c>
    </row>
    <row r="7" spans="4:27" ht="10.9" customHeight="1" x14ac:dyDescent="0.25">
      <c r="D7" s="10" t="s">
        <v>117</v>
      </c>
      <c r="E7" s="11"/>
      <c r="F7" s="11" t="s">
        <v>74</v>
      </c>
      <c r="G7" s="1" t="s">
        <v>9</v>
      </c>
      <c r="H7" s="1" t="s">
        <v>116</v>
      </c>
      <c r="I7" s="1" t="s">
        <v>142</v>
      </c>
      <c r="J7" s="1" t="s">
        <v>239</v>
      </c>
      <c r="K7" s="1"/>
      <c r="L7" s="1" t="s">
        <v>71</v>
      </c>
      <c r="M7" s="1" t="s">
        <v>145</v>
      </c>
      <c r="N7" s="1" t="s">
        <v>151</v>
      </c>
      <c r="O7" s="1" t="s">
        <v>83</v>
      </c>
      <c r="P7" s="1" t="s">
        <v>17</v>
      </c>
      <c r="Q7" s="1" t="s">
        <v>76</v>
      </c>
      <c r="R7" s="1" t="s">
        <v>22</v>
      </c>
      <c r="S7" s="1" t="s">
        <v>33</v>
      </c>
      <c r="T7" s="14">
        <v>0.25</v>
      </c>
      <c r="U7" s="1" t="s">
        <v>36</v>
      </c>
      <c r="V7" s="14">
        <v>0.25</v>
      </c>
      <c r="W7" s="1" t="s">
        <v>38</v>
      </c>
      <c r="X7" s="1" t="s">
        <v>40</v>
      </c>
      <c r="Y7" s="1" t="s">
        <v>42</v>
      </c>
      <c r="Z7" s="1" t="s">
        <v>47</v>
      </c>
      <c r="AA7" s="1" t="s">
        <v>88</v>
      </c>
    </row>
    <row r="8" spans="4:27" ht="10.9" customHeight="1" x14ac:dyDescent="0.25">
      <c r="D8" s="10" t="s">
        <v>118</v>
      </c>
      <c r="E8" s="11"/>
      <c r="F8" s="11" t="s">
        <v>55</v>
      </c>
      <c r="G8" s="1" t="s">
        <v>10</v>
      </c>
      <c r="H8" s="1" t="s">
        <v>138</v>
      </c>
      <c r="I8" s="1" t="s">
        <v>143</v>
      </c>
      <c r="J8" s="1" t="s">
        <v>146</v>
      </c>
      <c r="K8" s="1"/>
      <c r="L8" s="1" t="s">
        <v>72</v>
      </c>
      <c r="M8" s="1" t="s">
        <v>146</v>
      </c>
      <c r="N8" s="1" t="s">
        <v>152</v>
      </c>
      <c r="O8" s="1" t="s">
        <v>84</v>
      </c>
      <c r="P8" s="1" t="s">
        <v>18</v>
      </c>
      <c r="Q8" s="1" t="s">
        <v>77</v>
      </c>
      <c r="R8" s="1" t="s">
        <v>23</v>
      </c>
      <c r="S8" s="1" t="s">
        <v>35</v>
      </c>
      <c r="T8" s="14">
        <v>0.15</v>
      </c>
      <c r="U8" s="1" t="s">
        <v>37</v>
      </c>
      <c r="V8" s="14">
        <v>0.15</v>
      </c>
      <c r="W8" s="1" t="s">
        <v>39</v>
      </c>
      <c r="X8" s="1" t="s">
        <v>41</v>
      </c>
      <c r="Y8" s="1" t="s">
        <v>43</v>
      </c>
      <c r="Z8" s="1" t="s">
        <v>48</v>
      </c>
      <c r="AA8" s="1" t="s">
        <v>89</v>
      </c>
    </row>
    <row r="9" spans="4:27" ht="10.9" customHeight="1" x14ac:dyDescent="0.25">
      <c r="D9" s="10" t="s">
        <v>119</v>
      </c>
      <c r="E9" s="11"/>
      <c r="F9" s="11"/>
      <c r="G9" s="1" t="s">
        <v>11</v>
      </c>
      <c r="H9" s="1" t="s">
        <v>139</v>
      </c>
      <c r="I9" s="1" t="s">
        <v>144</v>
      </c>
      <c r="J9" s="1" t="s">
        <v>145</v>
      </c>
      <c r="K9" s="1"/>
      <c r="L9" s="1" t="s">
        <v>73</v>
      </c>
      <c r="M9" s="1" t="s">
        <v>147</v>
      </c>
      <c r="N9" s="1" t="s">
        <v>153</v>
      </c>
      <c r="O9" s="1" t="s">
        <v>85</v>
      </c>
      <c r="P9" s="1" t="s">
        <v>19</v>
      </c>
      <c r="Q9" s="1" t="s">
        <v>79</v>
      </c>
      <c r="R9" s="1" t="s">
        <v>24</v>
      </c>
      <c r="S9" s="1" t="s">
        <v>34</v>
      </c>
      <c r="T9" s="14">
        <v>0.1</v>
      </c>
      <c r="U9" s="1"/>
      <c r="V9" s="1"/>
      <c r="W9" s="1"/>
      <c r="X9" s="1"/>
      <c r="Y9" s="1"/>
      <c r="Z9" s="1" t="s">
        <v>49</v>
      </c>
      <c r="AA9" s="11" t="s">
        <v>90</v>
      </c>
    </row>
    <row r="10" spans="4:27" ht="10.9" customHeight="1" x14ac:dyDescent="0.25">
      <c r="D10" s="10" t="s">
        <v>120</v>
      </c>
      <c r="E10" s="11"/>
      <c r="F10" s="11"/>
      <c r="G10" s="1" t="s">
        <v>12</v>
      </c>
      <c r="H10" s="1" t="s">
        <v>140</v>
      </c>
      <c r="I10" s="1" t="s">
        <v>71</v>
      </c>
      <c r="J10" s="1" t="s">
        <v>240</v>
      </c>
      <c r="K10" s="11"/>
      <c r="L10" s="11"/>
      <c r="M10" s="11" t="s">
        <v>148</v>
      </c>
      <c r="N10" s="11" t="s">
        <v>154</v>
      </c>
      <c r="O10" s="1" t="s">
        <v>86</v>
      </c>
      <c r="P10" s="1" t="s">
        <v>20</v>
      </c>
      <c r="Q10" s="1" t="s">
        <v>78</v>
      </c>
      <c r="R10" s="1" t="s">
        <v>25</v>
      </c>
      <c r="S10" s="1"/>
      <c r="T10" s="1"/>
      <c r="U10" s="1"/>
      <c r="V10" s="1"/>
      <c r="W10" s="1"/>
      <c r="X10" s="1"/>
      <c r="Y10" s="1"/>
      <c r="Z10" s="1" t="s">
        <v>50</v>
      </c>
      <c r="AA10" s="11"/>
    </row>
    <row r="11" spans="4:27" ht="10.9" customHeight="1" x14ac:dyDescent="0.25">
      <c r="D11" s="10" t="s">
        <v>121</v>
      </c>
      <c r="E11" s="11"/>
      <c r="F11" s="11"/>
      <c r="G11" s="1" t="s">
        <v>13</v>
      </c>
      <c r="H11" s="1" t="s">
        <v>141</v>
      </c>
      <c r="I11" s="1" t="s">
        <v>72</v>
      </c>
      <c r="J11" s="1" t="s">
        <v>241</v>
      </c>
      <c r="K11" s="11"/>
      <c r="L11" s="11"/>
      <c r="M11" s="11" t="s">
        <v>149</v>
      </c>
      <c r="N11" s="11" t="s">
        <v>155</v>
      </c>
      <c r="O11" s="1" t="s">
        <v>87</v>
      </c>
      <c r="P11" s="1" t="s">
        <v>21</v>
      </c>
      <c r="Q11" s="1" t="s">
        <v>80</v>
      </c>
      <c r="R11" s="1" t="s">
        <v>26</v>
      </c>
      <c r="S11" s="11"/>
      <c r="T11" s="11"/>
      <c r="U11" s="11"/>
      <c r="V11" s="11"/>
      <c r="W11" s="11"/>
      <c r="X11" s="11"/>
      <c r="Y11" s="11"/>
      <c r="Z11" s="11"/>
      <c r="AA11" s="11"/>
    </row>
    <row r="12" spans="4:27" ht="10.9" customHeight="1" x14ac:dyDescent="0.25">
      <c r="D12" s="10" t="s">
        <v>122</v>
      </c>
      <c r="E12" s="11"/>
      <c r="F12" s="11"/>
      <c r="G12" s="1" t="s">
        <v>14</v>
      </c>
      <c r="H12" s="1"/>
      <c r="I12" s="1" t="s">
        <v>73</v>
      </c>
      <c r="J12" s="11" t="s">
        <v>242</v>
      </c>
      <c r="K12" s="11"/>
      <c r="L12" s="11"/>
      <c r="M12" s="11" t="s">
        <v>150</v>
      </c>
      <c r="N12" s="11" t="s">
        <v>156</v>
      </c>
      <c r="O12" s="11"/>
      <c r="P12" s="11"/>
      <c r="Q12" s="11"/>
      <c r="R12" s="11"/>
      <c r="S12" s="11"/>
      <c r="T12" s="11"/>
      <c r="U12" s="11"/>
      <c r="V12" s="11"/>
      <c r="W12" s="11"/>
      <c r="X12" s="11"/>
      <c r="Y12" s="11"/>
      <c r="Z12" s="11"/>
      <c r="AA12" s="11"/>
    </row>
    <row r="13" spans="4:27" ht="22.9" customHeight="1" x14ac:dyDescent="0.25">
      <c r="D13" s="10" t="s">
        <v>123</v>
      </c>
      <c r="E13" s="11"/>
      <c r="F13" s="11"/>
      <c r="G13" s="1" t="s">
        <v>15</v>
      </c>
      <c r="H13" s="1"/>
      <c r="I13" s="11"/>
      <c r="J13" s="11" t="s">
        <v>243</v>
      </c>
      <c r="K13" s="11"/>
      <c r="L13" s="11"/>
      <c r="M13" s="11"/>
      <c r="N13" s="11" t="s">
        <v>157</v>
      </c>
      <c r="O13" s="11"/>
      <c r="P13" s="11"/>
      <c r="Q13" s="11"/>
      <c r="R13" s="11"/>
      <c r="S13" s="11"/>
      <c r="T13" s="11"/>
      <c r="U13" s="11"/>
      <c r="V13" s="11"/>
      <c r="W13" s="11"/>
      <c r="X13" s="11"/>
      <c r="Y13" s="11"/>
      <c r="Z13" s="11"/>
      <c r="AA13" s="11"/>
    </row>
    <row r="14" spans="4:27" ht="12" customHeight="1" x14ac:dyDescent="0.25">
      <c r="D14" s="10" t="s">
        <v>124</v>
      </c>
      <c r="E14" s="11"/>
      <c r="F14" s="11"/>
      <c r="G14" s="11"/>
      <c r="H14" s="11"/>
      <c r="I14" s="11"/>
      <c r="J14" s="11" t="s">
        <v>244</v>
      </c>
      <c r="K14" s="11"/>
      <c r="L14" s="11"/>
      <c r="M14" s="11"/>
      <c r="N14" s="11" t="s">
        <v>158</v>
      </c>
      <c r="O14" s="11"/>
      <c r="P14" s="11"/>
      <c r="Q14" s="11"/>
      <c r="R14" s="11"/>
      <c r="S14" s="11"/>
      <c r="T14" s="11"/>
      <c r="U14" s="11"/>
      <c r="V14" s="11"/>
      <c r="W14" s="11"/>
      <c r="X14" s="11"/>
      <c r="Y14" s="11"/>
      <c r="Z14" s="11"/>
      <c r="AA14" s="11"/>
    </row>
    <row r="15" spans="4:27" ht="12" customHeight="1" x14ac:dyDescent="0.25">
      <c r="D15" s="10" t="s">
        <v>125</v>
      </c>
      <c r="E15" s="11"/>
      <c r="F15" s="11"/>
      <c r="G15" s="11"/>
      <c r="H15" s="11"/>
      <c r="I15" s="11"/>
      <c r="J15" s="11"/>
      <c r="K15" s="11"/>
      <c r="L15" s="11"/>
      <c r="M15" s="11"/>
      <c r="N15" s="11"/>
      <c r="O15" s="11"/>
      <c r="P15" s="11"/>
      <c r="Q15" s="11"/>
      <c r="R15" s="11"/>
      <c r="S15" s="11"/>
      <c r="T15" s="11"/>
      <c r="U15" s="11"/>
      <c r="V15" s="11"/>
      <c r="W15" s="11"/>
      <c r="X15" s="11"/>
      <c r="Y15" s="11"/>
      <c r="Z15" s="11"/>
      <c r="AA15" s="11"/>
    </row>
    <row r="16" spans="4:27" ht="12" customHeight="1" x14ac:dyDescent="0.25">
      <c r="D16" s="10" t="s">
        <v>126</v>
      </c>
      <c r="E16" s="11"/>
      <c r="F16" s="11"/>
      <c r="G16" s="11"/>
      <c r="H16" s="11"/>
      <c r="I16" s="11"/>
      <c r="J16" s="11"/>
      <c r="K16" s="11"/>
      <c r="L16" s="11"/>
      <c r="M16" s="11"/>
      <c r="N16" s="11"/>
      <c r="O16" s="11"/>
      <c r="P16" s="11"/>
      <c r="Q16" s="11"/>
      <c r="R16" s="11"/>
      <c r="S16" s="11"/>
      <c r="T16" s="11"/>
      <c r="U16" s="11"/>
      <c r="V16" s="11"/>
      <c r="W16" s="11"/>
      <c r="X16" s="11"/>
      <c r="Y16" s="11"/>
      <c r="Z16" s="11"/>
      <c r="AA16" s="11"/>
    </row>
    <row r="17" spans="4:27" ht="12" customHeight="1" x14ac:dyDescent="0.25">
      <c r="D17" s="10" t="s">
        <v>127</v>
      </c>
      <c r="E17" s="11"/>
      <c r="F17" s="11"/>
      <c r="G17" s="11"/>
      <c r="H17" s="11"/>
      <c r="I17" s="11"/>
      <c r="J17" s="11"/>
      <c r="K17" s="11"/>
      <c r="L17" s="11"/>
      <c r="M17" s="11"/>
      <c r="N17" s="11"/>
      <c r="O17" s="11"/>
      <c r="P17" s="11"/>
      <c r="Q17" s="11"/>
      <c r="R17" s="11"/>
      <c r="S17" s="11"/>
      <c r="T17" s="11"/>
      <c r="U17" s="11"/>
      <c r="V17" s="11"/>
      <c r="W17" s="11"/>
      <c r="X17" s="11"/>
      <c r="Y17" s="11"/>
      <c r="Z17" s="11"/>
      <c r="AA17" s="11"/>
    </row>
    <row r="18" spans="4:27" ht="12" customHeight="1" x14ac:dyDescent="0.25">
      <c r="D18" s="10" t="s">
        <v>128</v>
      </c>
      <c r="E18" s="11"/>
      <c r="F18" s="11"/>
      <c r="G18" s="11"/>
      <c r="H18" s="11"/>
      <c r="I18" s="11"/>
      <c r="J18" s="11"/>
      <c r="K18" s="11"/>
      <c r="L18" s="11"/>
      <c r="M18" s="11"/>
      <c r="N18" s="11"/>
      <c r="O18" s="11"/>
      <c r="P18" s="11"/>
      <c r="Q18" s="11"/>
      <c r="R18" s="11"/>
      <c r="S18" s="11"/>
      <c r="T18" s="11"/>
      <c r="U18" s="11"/>
      <c r="V18" s="11"/>
      <c r="W18" s="11"/>
      <c r="X18" s="11"/>
      <c r="Y18" s="11"/>
      <c r="Z18" s="11"/>
      <c r="AA18" s="11"/>
    </row>
    <row r="19" spans="4:27" ht="12" customHeight="1" x14ac:dyDescent="0.25">
      <c r="D19" s="10" t="s">
        <v>129</v>
      </c>
      <c r="E19" s="11"/>
      <c r="F19" s="11"/>
      <c r="G19" s="11"/>
      <c r="H19" s="11"/>
      <c r="I19" s="11"/>
      <c r="J19" s="11"/>
      <c r="K19" s="11"/>
      <c r="L19" s="11"/>
      <c r="M19" s="11"/>
      <c r="N19" s="11"/>
      <c r="O19" s="11"/>
      <c r="P19" s="11"/>
      <c r="Q19" s="11"/>
      <c r="R19" s="11"/>
      <c r="S19" s="11"/>
      <c r="T19" s="11"/>
      <c r="U19" s="11"/>
      <c r="V19" s="11"/>
      <c r="W19" s="11"/>
      <c r="X19" s="11"/>
      <c r="Y19" s="11"/>
      <c r="Z19" s="11"/>
      <c r="AA19" s="11"/>
    </row>
    <row r="20" spans="4:27" ht="12" customHeight="1" x14ac:dyDescent="0.25">
      <c r="D20" s="10" t="s">
        <v>130</v>
      </c>
      <c r="E20" s="11"/>
      <c r="F20" s="11"/>
      <c r="G20" s="11"/>
      <c r="H20" s="11"/>
      <c r="I20" s="11"/>
      <c r="J20" s="11"/>
      <c r="K20" s="11"/>
      <c r="L20" s="11"/>
      <c r="M20" s="11"/>
      <c r="N20" s="11"/>
      <c r="O20" s="11"/>
      <c r="P20" s="11"/>
      <c r="Q20" s="11"/>
      <c r="R20" s="11"/>
      <c r="S20" s="11"/>
      <c r="T20" s="11"/>
      <c r="U20" s="11"/>
      <c r="V20" s="11"/>
      <c r="W20" s="11"/>
      <c r="X20" s="11"/>
      <c r="Y20" s="11"/>
      <c r="Z20" s="11"/>
      <c r="AA20" s="11"/>
    </row>
    <row r="21" spans="4:27" ht="12" customHeight="1" x14ac:dyDescent="0.25">
      <c r="D21" s="10" t="s">
        <v>131</v>
      </c>
      <c r="E21" s="11"/>
      <c r="F21" s="11"/>
      <c r="G21" s="11"/>
      <c r="H21" s="11"/>
      <c r="I21" s="11"/>
      <c r="J21" s="11"/>
      <c r="K21" s="11"/>
      <c r="L21" s="11"/>
      <c r="M21" s="11"/>
      <c r="N21" s="11"/>
      <c r="O21" s="11"/>
      <c r="P21" s="11"/>
      <c r="Q21" s="11"/>
      <c r="R21" s="11"/>
      <c r="S21" s="11"/>
      <c r="T21" s="11"/>
      <c r="U21" s="11"/>
      <c r="V21" s="11"/>
      <c r="W21" s="11"/>
      <c r="X21" s="11"/>
      <c r="Y21" s="11"/>
      <c r="Z21" s="11"/>
      <c r="AA21" s="11"/>
    </row>
    <row r="22" spans="4:27" ht="12" customHeight="1" x14ac:dyDescent="0.25">
      <c r="D22" s="10" t="s">
        <v>132</v>
      </c>
      <c r="E22" s="11"/>
      <c r="F22" s="11"/>
      <c r="G22" s="11"/>
      <c r="H22" s="11"/>
      <c r="I22" s="11"/>
      <c r="J22" s="11"/>
      <c r="K22" s="11"/>
      <c r="L22" s="11"/>
      <c r="M22" s="11"/>
      <c r="N22" s="11"/>
      <c r="O22" s="11"/>
      <c r="P22" s="11"/>
      <c r="Q22" s="11"/>
      <c r="R22" s="11"/>
      <c r="S22" s="11"/>
      <c r="T22" s="11"/>
      <c r="U22" s="11"/>
      <c r="V22" s="11"/>
      <c r="W22" s="11"/>
      <c r="X22" s="11"/>
      <c r="Y22" s="11"/>
      <c r="Z22" s="11"/>
      <c r="AA22" s="1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D5:AC22"/>
  <sheetViews>
    <sheetView workbookViewId="0">
      <selection activeCell="AB10" sqref="AB10"/>
    </sheetView>
  </sheetViews>
  <sheetFormatPr baseColWidth="10" defaultColWidth="10.85546875" defaultRowHeight="15" x14ac:dyDescent="0.25"/>
  <cols>
    <col min="1" max="3" width="10.85546875" style="36"/>
    <col min="4" max="4" width="45.85546875" style="36" customWidth="1"/>
    <col min="5" max="5" width="46.85546875" style="36" customWidth="1"/>
    <col min="6" max="6" width="36.85546875" style="36" customWidth="1"/>
    <col min="7" max="12" width="16.7109375" style="36" customWidth="1"/>
    <col min="13" max="15" width="12.7109375" style="36" customWidth="1"/>
    <col min="16" max="17" width="36.85546875" style="36" customWidth="1"/>
    <col min="18" max="18" width="2" style="37" customWidth="1"/>
    <col min="19" max="19" width="36.85546875" style="36" customWidth="1"/>
    <col min="20" max="20" width="26.85546875" style="36" customWidth="1"/>
    <col min="21" max="21" width="15.7109375" style="36" customWidth="1"/>
    <col min="22" max="22" width="9.28515625" style="36" customWidth="1"/>
    <col min="23" max="23" width="18.5703125" style="36" customWidth="1"/>
    <col min="24" max="24" width="10.7109375" style="36" customWidth="1"/>
    <col min="25" max="25" width="22" style="36" customWidth="1"/>
    <col min="26" max="26" width="16.42578125" style="36" customWidth="1"/>
    <col min="27" max="28" width="15.7109375" style="36" customWidth="1"/>
    <col min="29" max="16384" width="10.85546875" style="36"/>
  </cols>
  <sheetData>
    <row r="5" spans="4:29" x14ac:dyDescent="0.25">
      <c r="G5" s="239" t="s">
        <v>207</v>
      </c>
      <c r="H5" s="239"/>
      <c r="I5" s="239"/>
      <c r="J5" s="239"/>
      <c r="K5" s="239"/>
      <c r="L5" s="239"/>
      <c r="M5" s="239"/>
      <c r="N5" s="239"/>
      <c r="O5" s="239"/>
    </row>
    <row r="6" spans="4:29" ht="60" x14ac:dyDescent="0.25">
      <c r="D6" s="11" t="s">
        <v>116</v>
      </c>
      <c r="E6" s="38" t="s">
        <v>82</v>
      </c>
      <c r="F6" s="38" t="s">
        <v>81</v>
      </c>
      <c r="G6" s="39" t="s">
        <v>193</v>
      </c>
      <c r="H6" s="39" t="s">
        <v>194</v>
      </c>
      <c r="I6" s="39" t="s">
        <v>195</v>
      </c>
      <c r="J6" s="40" t="s">
        <v>196</v>
      </c>
      <c r="K6" s="40" t="s">
        <v>197</v>
      </c>
      <c r="L6" s="40" t="s">
        <v>198</v>
      </c>
      <c r="M6" s="41" t="s">
        <v>199</v>
      </c>
      <c r="N6" s="38"/>
      <c r="O6" s="38"/>
      <c r="P6" s="38" t="s">
        <v>208</v>
      </c>
      <c r="Q6" s="38" t="s">
        <v>51</v>
      </c>
      <c r="R6" s="42"/>
      <c r="S6" s="38" t="s">
        <v>75</v>
      </c>
      <c r="T6" s="43" t="s">
        <v>67</v>
      </c>
      <c r="U6" s="44" t="s">
        <v>28</v>
      </c>
      <c r="V6" s="44" t="s">
        <v>29</v>
      </c>
      <c r="W6" s="44" t="s">
        <v>30</v>
      </c>
      <c r="X6" s="44" t="s">
        <v>29</v>
      </c>
      <c r="Y6" s="44" t="s">
        <v>31</v>
      </c>
      <c r="Z6" s="44" t="s">
        <v>5</v>
      </c>
      <c r="AA6" s="44" t="s">
        <v>32</v>
      </c>
      <c r="AB6" s="44" t="s">
        <v>46</v>
      </c>
      <c r="AC6" s="45" t="s">
        <v>54</v>
      </c>
    </row>
    <row r="7" spans="4:29" ht="36" x14ac:dyDescent="0.25">
      <c r="D7" s="10" t="s">
        <v>117</v>
      </c>
      <c r="E7" s="46" t="s">
        <v>209</v>
      </c>
      <c r="F7" s="46" t="s">
        <v>210</v>
      </c>
      <c r="G7" s="46" t="s">
        <v>211</v>
      </c>
      <c r="H7" s="46" t="s">
        <v>212</v>
      </c>
      <c r="I7" s="46" t="s">
        <v>213</v>
      </c>
      <c r="J7" s="46" t="s">
        <v>214</v>
      </c>
      <c r="K7" s="46" t="s">
        <v>215</v>
      </c>
      <c r="L7" s="46" t="s">
        <v>216</v>
      </c>
      <c r="M7" s="46" t="s">
        <v>217</v>
      </c>
      <c r="N7" s="46"/>
      <c r="O7" s="46"/>
      <c r="P7" s="46" t="s">
        <v>218</v>
      </c>
      <c r="Q7" s="46" t="s">
        <v>49</v>
      </c>
      <c r="R7" s="47"/>
      <c r="S7" s="46" t="s">
        <v>76</v>
      </c>
      <c r="T7" s="46" t="s">
        <v>22</v>
      </c>
      <c r="U7" s="46" t="s">
        <v>33</v>
      </c>
      <c r="V7" s="48">
        <v>0.25</v>
      </c>
      <c r="W7" s="46" t="s">
        <v>36</v>
      </c>
      <c r="X7" s="48">
        <v>0.25</v>
      </c>
      <c r="Y7" s="46" t="s">
        <v>38</v>
      </c>
      <c r="Z7" s="46" t="s">
        <v>40</v>
      </c>
      <c r="AA7" s="46" t="s">
        <v>42</v>
      </c>
      <c r="AB7" s="46" t="s">
        <v>47</v>
      </c>
      <c r="AC7" s="46" t="s">
        <v>88</v>
      </c>
    </row>
    <row r="8" spans="4:29" ht="36" x14ac:dyDescent="0.25">
      <c r="D8" s="10" t="s">
        <v>118</v>
      </c>
      <c r="E8" s="46" t="s">
        <v>219</v>
      </c>
      <c r="F8" s="46" t="s">
        <v>220</v>
      </c>
      <c r="G8" s="46" t="s">
        <v>221</v>
      </c>
      <c r="H8" s="46" t="s">
        <v>222</v>
      </c>
      <c r="I8" s="46" t="s">
        <v>223</v>
      </c>
      <c r="J8" s="46" t="s">
        <v>224</v>
      </c>
      <c r="K8" s="46" t="s">
        <v>225</v>
      </c>
      <c r="L8" s="46" t="s">
        <v>226</v>
      </c>
      <c r="M8" s="46" t="s">
        <v>227</v>
      </c>
      <c r="N8" s="46"/>
      <c r="O8" s="46"/>
      <c r="P8" s="46" t="s">
        <v>228</v>
      </c>
      <c r="Q8" s="46" t="s">
        <v>229</v>
      </c>
      <c r="R8" s="47"/>
      <c r="S8" s="46" t="s">
        <v>77</v>
      </c>
      <c r="T8" s="46" t="s">
        <v>23</v>
      </c>
      <c r="U8" s="46" t="s">
        <v>35</v>
      </c>
      <c r="V8" s="48">
        <v>0.15</v>
      </c>
      <c r="W8" s="46" t="s">
        <v>37</v>
      </c>
      <c r="X8" s="48">
        <v>0.15</v>
      </c>
      <c r="Y8" s="46" t="s">
        <v>39</v>
      </c>
      <c r="Z8" s="46" t="s">
        <v>41</v>
      </c>
      <c r="AA8" s="46" t="s">
        <v>43</v>
      </c>
      <c r="AB8" s="46" t="s">
        <v>48</v>
      </c>
      <c r="AC8" s="46" t="s">
        <v>89</v>
      </c>
    </row>
    <row r="9" spans="4:29" x14ac:dyDescent="0.25">
      <c r="D9" s="10" t="s">
        <v>119</v>
      </c>
      <c r="E9" s="46" t="s">
        <v>230</v>
      </c>
      <c r="F9" s="46" t="s">
        <v>231</v>
      </c>
      <c r="G9" s="46"/>
      <c r="H9" s="46"/>
      <c r="I9" s="46"/>
      <c r="J9" s="46" t="s">
        <v>232</v>
      </c>
      <c r="K9" s="46"/>
      <c r="L9" s="46"/>
      <c r="M9" s="46" t="s">
        <v>233</v>
      </c>
      <c r="N9" s="46"/>
      <c r="O9" s="46"/>
      <c r="P9" s="46"/>
      <c r="Q9" s="46" t="s">
        <v>50</v>
      </c>
      <c r="R9" s="47"/>
      <c r="S9" s="46" t="s">
        <v>79</v>
      </c>
      <c r="T9" s="46" t="s">
        <v>24</v>
      </c>
      <c r="U9" s="46" t="s">
        <v>34</v>
      </c>
      <c r="V9" s="48">
        <v>0.1</v>
      </c>
      <c r="W9" s="46"/>
      <c r="X9" s="46"/>
      <c r="Y9" s="46"/>
      <c r="Z9" s="46"/>
      <c r="AA9" s="46"/>
      <c r="AB9" s="46" t="s">
        <v>49</v>
      </c>
      <c r="AC9" s="36" t="s">
        <v>90</v>
      </c>
    </row>
    <row r="10" spans="4:29" x14ac:dyDescent="0.25">
      <c r="D10" s="10" t="s">
        <v>120</v>
      </c>
      <c r="E10" s="46" t="s">
        <v>234</v>
      </c>
      <c r="F10" s="46" t="s">
        <v>235</v>
      </c>
      <c r="G10" s="46"/>
      <c r="H10" s="46"/>
      <c r="I10" s="46"/>
      <c r="J10" s="46"/>
      <c r="K10" s="46"/>
      <c r="L10" s="46"/>
      <c r="M10" s="46"/>
      <c r="N10" s="46"/>
      <c r="O10" s="46"/>
      <c r="P10" s="46"/>
      <c r="Q10" s="46" t="s">
        <v>236</v>
      </c>
      <c r="R10" s="47"/>
      <c r="S10" s="46" t="s">
        <v>78</v>
      </c>
      <c r="T10" s="46" t="s">
        <v>25</v>
      </c>
      <c r="U10" s="46"/>
      <c r="V10" s="46"/>
      <c r="W10" s="46"/>
      <c r="X10" s="46"/>
      <c r="Y10" s="46"/>
      <c r="Z10" s="46"/>
      <c r="AA10" s="46"/>
      <c r="AB10" s="46" t="s">
        <v>50</v>
      </c>
    </row>
    <row r="11" spans="4:29" x14ac:dyDescent="0.25">
      <c r="D11" s="10" t="s">
        <v>121</v>
      </c>
      <c r="E11" s="46" t="s">
        <v>237</v>
      </c>
      <c r="F11" s="46" t="s">
        <v>238</v>
      </c>
      <c r="G11" s="46"/>
      <c r="H11" s="46"/>
      <c r="I11" s="46"/>
      <c r="J11" s="46"/>
      <c r="K11" s="46"/>
      <c r="L11" s="46"/>
      <c r="M11" s="46"/>
      <c r="N11" s="46"/>
      <c r="O11" s="46"/>
      <c r="P11" s="46"/>
      <c r="Q11" s="46"/>
      <c r="R11" s="47"/>
      <c r="S11" s="46" t="s">
        <v>80</v>
      </c>
      <c r="T11" s="46" t="s">
        <v>26</v>
      </c>
    </row>
    <row r="12" spans="4:29" x14ac:dyDescent="0.25">
      <c r="D12" s="10" t="s">
        <v>122</v>
      </c>
    </row>
    <row r="13" spans="4:29" x14ac:dyDescent="0.25">
      <c r="D13" s="10" t="s">
        <v>123</v>
      </c>
    </row>
    <row r="14" spans="4:29" x14ac:dyDescent="0.25">
      <c r="D14" s="10" t="s">
        <v>124</v>
      </c>
    </row>
    <row r="15" spans="4:29" x14ac:dyDescent="0.25">
      <c r="D15" s="10" t="s">
        <v>125</v>
      </c>
    </row>
    <row r="16" spans="4:29" x14ac:dyDescent="0.25">
      <c r="D16" s="10" t="s">
        <v>126</v>
      </c>
    </row>
    <row r="17" spans="4:4" x14ac:dyDescent="0.25">
      <c r="D17" s="10" t="s">
        <v>127</v>
      </c>
    </row>
    <row r="18" spans="4:4" x14ac:dyDescent="0.25">
      <c r="D18" s="10" t="s">
        <v>128</v>
      </c>
    </row>
    <row r="19" spans="4:4" x14ac:dyDescent="0.25">
      <c r="D19" s="10" t="s">
        <v>129</v>
      </c>
    </row>
    <row r="20" spans="4:4" x14ac:dyDescent="0.25">
      <c r="D20" s="10" t="s">
        <v>130</v>
      </c>
    </row>
    <row r="21" spans="4:4" x14ac:dyDescent="0.25">
      <c r="D21" s="10" t="s">
        <v>131</v>
      </c>
    </row>
    <row r="22" spans="4:4" x14ac:dyDescent="0.25">
      <c r="D22" s="10" t="s">
        <v>132</v>
      </c>
    </row>
  </sheetData>
  <mergeCells count="1">
    <mergeCell ref="G5: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dimension ref="A1:BT42"/>
  <sheetViews>
    <sheetView tabSelected="1" view="pageBreakPreview" topLeftCell="AZ11" zoomScale="90" zoomScaleNormal="112" zoomScaleSheetLayoutView="90" workbookViewId="0">
      <selection activeCell="BI14" sqref="BI14"/>
    </sheetView>
  </sheetViews>
  <sheetFormatPr baseColWidth="10" defaultColWidth="11.42578125" defaultRowHeight="12" x14ac:dyDescent="0.25"/>
  <cols>
    <col min="1" max="1" width="20" style="15" bestFit="1" customWidth="1"/>
    <col min="2" max="2" width="16" style="15" customWidth="1"/>
    <col min="3" max="3" width="6.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23.4257812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02" t="s">
        <v>0</v>
      </c>
      <c r="B11" s="102" t="s">
        <v>1</v>
      </c>
      <c r="C11" s="102" t="s">
        <v>133</v>
      </c>
      <c r="D11" s="103" t="s">
        <v>65</v>
      </c>
      <c r="E11" s="103"/>
      <c r="F11" s="103"/>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70" s="18" customFormat="1" ht="87" customHeight="1" x14ac:dyDescent="0.25">
      <c r="A12" s="138"/>
      <c r="B12" s="138"/>
      <c r="C12" s="138"/>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31"/>
      <c r="AG12" s="131"/>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row>
    <row r="13" spans="1:70" ht="122.25" customHeight="1" x14ac:dyDescent="0.25">
      <c r="A13" s="92" t="s">
        <v>118</v>
      </c>
      <c r="B13" s="137" t="s">
        <v>266</v>
      </c>
      <c r="C13" s="94" t="s">
        <v>6</v>
      </c>
      <c r="D13" s="94" t="s">
        <v>267</v>
      </c>
      <c r="E13" s="94" t="s">
        <v>268</v>
      </c>
      <c r="F13" s="94" t="s">
        <v>269</v>
      </c>
      <c r="G13" s="94" t="s">
        <v>219</v>
      </c>
      <c r="H13" s="92" t="str">
        <f>+IF(G13="NO SE HA PRESENTADO EN LOS UNTIMOS 5 AÑOS","RARA VEZ",IF(G13="AL MENOS 1 VEZ EN LOS ULTIMOS 5 AÑOS","IMPROBABLE",IF(G13="AL MENOS 1 VEZ EN LOS ULTIMOS 2 AÑOS","POSIBLE",IF(G13="AL MENOS 1 VEZ EN EL ULTIMO AÑO","PROBABLE",IF(G13="MAS DE 1 VEZ AL AÑO","CASI SEGURO","ERROR")))))</f>
        <v>IMPROBABLE</v>
      </c>
      <c r="I13" s="94" t="str">
        <f>+IF(H13="MUY BAJA","20%",IF(H13="BAJA","40%",IF(H13="MEDIA","60%",IF(H13="ALTA","80%",IF(H13="MUY ALTA","100%","ERROR")))))</f>
        <v>ERROR</v>
      </c>
      <c r="J13" s="95" t="s">
        <v>218</v>
      </c>
      <c r="K13" s="95" t="s">
        <v>218</v>
      </c>
      <c r="L13" s="95" t="s">
        <v>218</v>
      </c>
      <c r="M13" s="95" t="s">
        <v>218</v>
      </c>
      <c r="N13" s="95" t="s">
        <v>218</v>
      </c>
      <c r="O13" s="95" t="s">
        <v>218</v>
      </c>
      <c r="P13" s="95" t="s">
        <v>218</v>
      </c>
      <c r="Q13" s="95" t="s">
        <v>228</v>
      </c>
      <c r="R13" s="95" t="s">
        <v>228</v>
      </c>
      <c r="S13" s="95" t="s">
        <v>218</v>
      </c>
      <c r="T13" s="95" t="s">
        <v>218</v>
      </c>
      <c r="U13" s="95" t="s">
        <v>218</v>
      </c>
      <c r="V13" s="95" t="s">
        <v>218</v>
      </c>
      <c r="W13" s="95" t="s">
        <v>218</v>
      </c>
      <c r="X13" s="95" t="s">
        <v>218</v>
      </c>
      <c r="Y13" s="95" t="s">
        <v>228</v>
      </c>
      <c r="Z13" s="95" t="s">
        <v>218</v>
      </c>
      <c r="AA13" s="95" t="s">
        <v>218</v>
      </c>
      <c r="AB13" s="95" t="s">
        <v>228</v>
      </c>
      <c r="AC13" s="94">
        <f>COUNTIF(J13:AB15,"SI")</f>
        <v>15</v>
      </c>
      <c r="AD13" s="96" t="str">
        <f t="shared" ref="AD13" si="0">+IF(AND(AC13&gt;0,AC13&lt;6),"MODERADO",IF(AC13&gt;=12,"CATASTRÓFICO",IF(AND(AC13&gt;5,AC13&lt;12),"MAYOR","")))</f>
        <v>CATASTRÓFICO</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22" t="s">
        <v>270</v>
      </c>
      <c r="AG13" s="50" t="s">
        <v>272</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93">
        <f>AVERAGE(AV13:AV15)</f>
        <v>100</v>
      </c>
      <c r="AY13" s="92" t="str">
        <f>IF(AX13&gt;95,"FUERTE",IF(AND(AX13&lt;95.01,AX13&gt;85.02),"MODERADO",IF(AND(AX13&lt;85.01,AX13&gt;1),"DEBIL","0")))</f>
        <v>FUERTE</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CATASTRÓFICO</v>
      </c>
      <c r="BB13" s="99" t="s">
        <v>229</v>
      </c>
      <c r="BC13" s="56" t="s">
        <v>274</v>
      </c>
      <c r="BD13" s="53" t="s">
        <v>275</v>
      </c>
      <c r="BE13" s="53" t="s">
        <v>276</v>
      </c>
      <c r="BF13" s="54" t="s">
        <v>516</v>
      </c>
      <c r="BG13" s="20" t="s">
        <v>523</v>
      </c>
      <c r="BH13" s="20" t="s">
        <v>88</v>
      </c>
      <c r="BI13" s="20"/>
    </row>
    <row r="14" spans="1:70" ht="145.5" customHeight="1" x14ac:dyDescent="0.25">
      <c r="A14" s="92"/>
      <c r="B14" s="137"/>
      <c r="C14" s="94"/>
      <c r="D14" s="94"/>
      <c r="E14" s="94"/>
      <c r="F14" s="94"/>
      <c r="G14" s="94"/>
      <c r="H14" s="92"/>
      <c r="I14" s="94"/>
      <c r="J14" s="95"/>
      <c r="K14" s="95"/>
      <c r="L14" s="95"/>
      <c r="M14" s="95"/>
      <c r="N14" s="95"/>
      <c r="O14" s="95"/>
      <c r="P14" s="95"/>
      <c r="Q14" s="95"/>
      <c r="R14" s="95"/>
      <c r="S14" s="95"/>
      <c r="T14" s="95"/>
      <c r="U14" s="95"/>
      <c r="V14" s="95"/>
      <c r="W14" s="95"/>
      <c r="X14" s="95"/>
      <c r="Y14" s="95"/>
      <c r="Z14" s="95"/>
      <c r="AA14" s="95"/>
      <c r="AB14" s="95"/>
      <c r="AC14" s="94"/>
      <c r="AD14" s="96"/>
      <c r="AE14" s="92"/>
      <c r="AF14" s="22" t="s">
        <v>271</v>
      </c>
      <c r="AG14" s="50" t="s">
        <v>273</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93"/>
      <c r="AY14" s="92"/>
      <c r="AZ14" s="92"/>
      <c r="BA14" s="92"/>
      <c r="BB14" s="94"/>
      <c r="BC14" s="57" t="s">
        <v>277</v>
      </c>
      <c r="BD14" s="53" t="s">
        <v>278</v>
      </c>
      <c r="BE14" s="53" t="s">
        <v>276</v>
      </c>
      <c r="BF14" s="54" t="s">
        <v>516</v>
      </c>
      <c r="BG14" s="20" t="s">
        <v>534</v>
      </c>
      <c r="BH14" s="20" t="s">
        <v>88</v>
      </c>
      <c r="BI14" s="20"/>
      <c r="BR14" s="15" t="s">
        <v>7</v>
      </c>
    </row>
    <row r="15" spans="1:70" ht="70.5" hidden="1" customHeight="1" thickBot="1" x14ac:dyDescent="0.25">
      <c r="A15" s="92"/>
      <c r="B15" s="137"/>
      <c r="C15" s="94"/>
      <c r="D15" s="94"/>
      <c r="E15" s="94"/>
      <c r="F15" s="94"/>
      <c r="G15" s="94"/>
      <c r="H15" s="92"/>
      <c r="I15" s="94"/>
      <c r="J15" s="95"/>
      <c r="K15" s="95"/>
      <c r="L15" s="95"/>
      <c r="M15" s="95"/>
      <c r="N15" s="95"/>
      <c r="O15" s="95"/>
      <c r="P15" s="95"/>
      <c r="Q15" s="95"/>
      <c r="R15" s="95"/>
      <c r="S15" s="95"/>
      <c r="T15" s="95"/>
      <c r="U15" s="95"/>
      <c r="V15" s="95"/>
      <c r="W15" s="95"/>
      <c r="X15" s="95"/>
      <c r="Y15" s="95"/>
      <c r="Z15" s="95"/>
      <c r="AA15" s="95"/>
      <c r="AB15" s="95"/>
      <c r="AC15" s="94"/>
      <c r="AD15" s="96"/>
      <c r="AE15" s="92"/>
      <c r="AF15" s="57"/>
      <c r="AG15" s="50"/>
      <c r="AH15" s="22"/>
      <c r="AI15" s="22"/>
      <c r="AJ15" s="22"/>
      <c r="AK15" s="22"/>
      <c r="AL15" s="22"/>
      <c r="AM15" s="22"/>
      <c r="AN15" s="22"/>
      <c r="AO15" s="22"/>
      <c r="AP15" s="22"/>
      <c r="AQ15" s="22"/>
      <c r="AR15" s="22"/>
      <c r="AS15" s="22"/>
      <c r="AT15" s="22"/>
      <c r="AU15" s="22"/>
      <c r="AV15" s="22"/>
      <c r="AW15" s="60"/>
      <c r="AX15" s="93"/>
      <c r="AY15" s="92"/>
      <c r="AZ15" s="92"/>
      <c r="BA15" s="92"/>
      <c r="BB15" s="94"/>
      <c r="BC15" s="57"/>
      <c r="BD15" s="50"/>
      <c r="BE15" s="53"/>
      <c r="BF15" s="54"/>
      <c r="BG15" s="20"/>
      <c r="BH15" s="20"/>
      <c r="BI15" s="20"/>
    </row>
    <row r="16" spans="1:70" ht="49.9" hidden="1" customHeight="1" thickBot="1" x14ac:dyDescent="0.25">
      <c r="A16" s="92"/>
      <c r="B16" s="137"/>
      <c r="C16" s="94" t="s">
        <v>56</v>
      </c>
      <c r="D16" s="94"/>
      <c r="E16" s="94"/>
      <c r="F16" s="94"/>
      <c r="G16" s="94"/>
      <c r="H16" s="92" t="str">
        <f t="shared" ref="H16" si="9">+IF(G16="NO SE HA PRESENTADO EN LOS UNTIMOS 5 AÑOS","RARA VEZ",IF(G16="AL MENOS 1 VEZ EN LOS ULTIMOS 5 AÑOS","IMPROBABLE",IF(G16="AL MENOS 1 VEZ EN LOS ULTIMOS 2 AÑOS","POSIBLE",IF(G16="AL MENOS 1 VEZ EN EL ULTIMO AÑO","PROBABLE",IF(G16="MAS DE 1 VEZ AL AÑO","CASI SEGURO","ERROR")))))</f>
        <v>ERROR</v>
      </c>
      <c r="I16" s="94" t="str">
        <f t="shared" ref="I16" si="10">+IF(H16="MUY BAJA","20%",IF(H16="BAJA","40%",IF(H16="MEDIA","60%",IF(H16="ALTA","80%",IF(H16="MUY ALTA","100%","ERROR")))))</f>
        <v>ERROR</v>
      </c>
      <c r="J16" s="95"/>
      <c r="K16" s="95"/>
      <c r="L16" s="95"/>
      <c r="M16" s="95"/>
      <c r="N16" s="95"/>
      <c r="O16" s="95"/>
      <c r="P16" s="95"/>
      <c r="Q16" s="95"/>
      <c r="R16" s="95"/>
      <c r="S16" s="95"/>
      <c r="T16" s="95"/>
      <c r="U16" s="95"/>
      <c r="V16" s="95"/>
      <c r="W16" s="95"/>
      <c r="X16" s="95"/>
      <c r="Y16" s="95"/>
      <c r="Z16" s="95"/>
      <c r="AA16" s="95"/>
      <c r="AB16" s="95"/>
      <c r="AC16" s="94">
        <f t="shared" ref="AC16" si="11">COUNTIF(J16:AB18,"SI")</f>
        <v>0</v>
      </c>
      <c r="AD16" s="96" t="str">
        <f t="shared" ref="AD16:AD40" si="12">+IF(AND(AC16&gt;0,AC16&lt;6),"MODERADO",IF(AC16&gt;=12,"CATASTRÓFICO",IF(AND(AC16&gt;5,AC16&lt;12),"MAYOR","")))</f>
        <v/>
      </c>
      <c r="AE16" s="92" t="str">
        <f t="shared" ref="AE16" si="13">+IF((H16="RARA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ref="AW16:AW42" si="14">IF(AV16&gt;95,"FUERTE",IF(AND(AV16&lt;95.01,AV16&gt;85.02),"MODERADO",IF(AND(AV16&lt;85.01,AV16&gt;1),"DEBIL","ESTABLECER CONTROL")))</f>
        <v>ESTABLECER CONTROL</v>
      </c>
      <c r="AX16" s="93">
        <f t="shared" ref="AX16" si="15">AVERAGE(AV16:AV18)</f>
        <v>0</v>
      </c>
      <c r="AY16" s="92" t="str">
        <f t="shared" ref="AY16" si="16">IF(AX16&gt;95,"FUERTE",IF(AND(AX16&lt;95.01,AX16&gt;85.02),"MODERADO",IF(AND(AX16&lt;85.01,AX16&gt;1),"DEBIL","0")))</f>
        <v>0</v>
      </c>
      <c r="AZ16" s="92"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96" t="str">
        <f t="shared" ref="BA16" si="18">AD16</f>
        <v/>
      </c>
      <c r="BB16" s="99"/>
      <c r="BC16" s="20"/>
      <c r="BD16" s="20"/>
      <c r="BE16" s="20"/>
      <c r="BF16" s="20"/>
      <c r="BG16" s="20"/>
      <c r="BH16" s="20"/>
      <c r="BI16" s="20"/>
      <c r="BR16" s="15" t="s">
        <v>8</v>
      </c>
    </row>
    <row r="17" spans="1:72" ht="49.9" hidden="1" customHeight="1" thickBot="1" x14ac:dyDescent="0.25">
      <c r="A17" s="92"/>
      <c r="B17" s="137"/>
      <c r="C17" s="94"/>
      <c r="D17" s="94"/>
      <c r="E17" s="94"/>
      <c r="F17" s="94"/>
      <c r="G17" s="94"/>
      <c r="H17" s="92"/>
      <c r="I17" s="94"/>
      <c r="J17" s="95"/>
      <c r="K17" s="95"/>
      <c r="L17" s="95"/>
      <c r="M17" s="95"/>
      <c r="N17" s="95"/>
      <c r="O17" s="95"/>
      <c r="P17" s="95"/>
      <c r="Q17" s="95"/>
      <c r="R17" s="95"/>
      <c r="S17" s="95"/>
      <c r="T17" s="95"/>
      <c r="U17" s="95"/>
      <c r="V17" s="95"/>
      <c r="W17" s="95"/>
      <c r="X17" s="95"/>
      <c r="Y17" s="95"/>
      <c r="Z17" s="95"/>
      <c r="AA17" s="95"/>
      <c r="AB17" s="95"/>
      <c r="AC17" s="94"/>
      <c r="AD17" s="96"/>
      <c r="AE17" s="92"/>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14"/>
        <v>ESTABLECER CONTROL</v>
      </c>
      <c r="AX17" s="93"/>
      <c r="AY17" s="92"/>
      <c r="AZ17" s="92"/>
      <c r="BA17" s="92"/>
      <c r="BB17" s="94"/>
      <c r="BC17" s="20"/>
      <c r="BD17" s="20"/>
      <c r="BE17" s="20"/>
      <c r="BF17" s="20"/>
      <c r="BG17" s="20"/>
      <c r="BH17" s="20"/>
      <c r="BI17" s="20"/>
    </row>
    <row r="18" spans="1:72" ht="49.9" hidden="1" customHeight="1" thickBot="1" x14ac:dyDescent="0.25">
      <c r="A18" s="92"/>
      <c r="B18" s="137"/>
      <c r="C18" s="94"/>
      <c r="D18" s="94"/>
      <c r="E18" s="94"/>
      <c r="F18" s="94"/>
      <c r="G18" s="94"/>
      <c r="H18" s="92"/>
      <c r="I18" s="94"/>
      <c r="J18" s="95"/>
      <c r="K18" s="95"/>
      <c r="L18" s="95"/>
      <c r="M18" s="95"/>
      <c r="N18" s="95"/>
      <c r="O18" s="95"/>
      <c r="P18" s="95"/>
      <c r="Q18" s="95"/>
      <c r="R18" s="95"/>
      <c r="S18" s="95"/>
      <c r="T18" s="95"/>
      <c r="U18" s="95"/>
      <c r="V18" s="95"/>
      <c r="W18" s="95"/>
      <c r="X18" s="95"/>
      <c r="Y18" s="95"/>
      <c r="Z18" s="95"/>
      <c r="AA18" s="95"/>
      <c r="AB18" s="95"/>
      <c r="AC18" s="94"/>
      <c r="AD18" s="96"/>
      <c r="AE18" s="92"/>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14"/>
        <v>ESTABLECER CONTROL</v>
      </c>
      <c r="AX18" s="93"/>
      <c r="AY18" s="92"/>
      <c r="AZ18" s="92"/>
      <c r="BA18" s="92"/>
      <c r="BB18" s="94"/>
      <c r="BC18" s="20"/>
      <c r="BD18" s="20"/>
      <c r="BE18" s="20"/>
      <c r="BF18" s="20"/>
      <c r="BG18" s="20"/>
      <c r="BH18" s="20"/>
      <c r="BI18" s="20"/>
      <c r="BR18" s="15" t="s">
        <v>9</v>
      </c>
    </row>
    <row r="19" spans="1:72" ht="49.9" hidden="1" customHeight="1" thickBot="1" x14ac:dyDescent="0.25">
      <c r="A19" s="92"/>
      <c r="B19" s="137"/>
      <c r="C19" s="94" t="s">
        <v>57</v>
      </c>
      <c r="D19" s="94"/>
      <c r="E19" s="94"/>
      <c r="F19" s="94"/>
      <c r="G19" s="94"/>
      <c r="H19" s="92"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94" t="str">
        <f t="shared" ref="I19" si="20">+IF(H19="MUY BAJA","20%",IF(H19="BAJA","40%",IF(H19="MEDIA","60%",IF(H19="ALTA","80%",IF(H19="MUY ALTA","100%","ERROR")))))</f>
        <v>ERROR</v>
      </c>
      <c r="J19" s="95"/>
      <c r="K19" s="95"/>
      <c r="L19" s="95"/>
      <c r="M19" s="95"/>
      <c r="N19" s="95"/>
      <c r="O19" s="95"/>
      <c r="P19" s="95"/>
      <c r="Q19" s="95"/>
      <c r="R19" s="95"/>
      <c r="S19" s="95"/>
      <c r="T19" s="95"/>
      <c r="U19" s="95"/>
      <c r="V19" s="95"/>
      <c r="W19" s="95"/>
      <c r="X19" s="95"/>
      <c r="Y19" s="95"/>
      <c r="Z19" s="95"/>
      <c r="AA19" s="95"/>
      <c r="AB19" s="95"/>
      <c r="AC19" s="94">
        <f t="shared" ref="AC19" si="21">COUNTIF(J19:AB21,"SI")</f>
        <v>0</v>
      </c>
      <c r="AD19" s="96" t="str">
        <f t="shared" si="12"/>
        <v/>
      </c>
      <c r="AE19" s="92"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14"/>
        <v>ESTABLECER CONTROL</v>
      </c>
      <c r="AX19" s="93">
        <f t="shared" ref="AX19" si="23">AVERAGE(AV19:AV21)</f>
        <v>0</v>
      </c>
      <c r="AY19" s="92" t="str">
        <f t="shared" ref="AY19" si="24">IF(AX19&gt;95,"FUERTE",IF(AND(AX19&lt;95.01,AX19&gt;85.02),"MODERADO",IF(AND(AX19&lt;85.01,AX19&gt;1),"DEBIL","0")))</f>
        <v>0</v>
      </c>
      <c r="AZ19" s="92"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96" t="str">
        <f t="shared" ref="BA19" si="26">AD19</f>
        <v/>
      </c>
      <c r="BB19" s="99"/>
      <c r="BC19" s="20"/>
      <c r="BD19" s="20"/>
      <c r="BE19" s="20"/>
      <c r="BF19" s="20"/>
      <c r="BG19" s="20"/>
      <c r="BH19" s="20"/>
      <c r="BI19" s="20"/>
      <c r="BR19" s="15" t="s">
        <v>13</v>
      </c>
    </row>
    <row r="20" spans="1:72" ht="49.9" hidden="1" customHeight="1" thickBot="1" x14ac:dyDescent="0.25">
      <c r="A20" s="92"/>
      <c r="B20" s="137"/>
      <c r="C20" s="94"/>
      <c r="D20" s="94"/>
      <c r="E20" s="94"/>
      <c r="F20" s="94"/>
      <c r="G20" s="94"/>
      <c r="H20" s="92"/>
      <c r="I20" s="94"/>
      <c r="J20" s="95"/>
      <c r="K20" s="95"/>
      <c r="L20" s="95"/>
      <c r="M20" s="95"/>
      <c r="N20" s="95"/>
      <c r="O20" s="95"/>
      <c r="P20" s="95"/>
      <c r="Q20" s="95"/>
      <c r="R20" s="95"/>
      <c r="S20" s="95"/>
      <c r="T20" s="95"/>
      <c r="U20" s="95"/>
      <c r="V20" s="95"/>
      <c r="W20" s="95"/>
      <c r="X20" s="95"/>
      <c r="Y20" s="95"/>
      <c r="Z20" s="95"/>
      <c r="AA20" s="95"/>
      <c r="AB20" s="95"/>
      <c r="AC20" s="94"/>
      <c r="AD20" s="96"/>
      <c r="AE20" s="92"/>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14"/>
        <v>ESTABLECER CONTROL</v>
      </c>
      <c r="AX20" s="93"/>
      <c r="AY20" s="92"/>
      <c r="AZ20" s="92"/>
      <c r="BA20" s="92"/>
      <c r="BB20" s="94"/>
      <c r="BC20" s="20"/>
      <c r="BD20" s="20"/>
      <c r="BE20" s="20"/>
      <c r="BF20" s="20"/>
      <c r="BG20" s="20"/>
      <c r="BH20" s="20"/>
      <c r="BI20" s="20"/>
      <c r="BR20" s="15" t="s">
        <v>14</v>
      </c>
    </row>
    <row r="21" spans="1:72" ht="49.9" hidden="1" customHeight="1" thickBot="1" x14ac:dyDescent="0.25">
      <c r="A21" s="92"/>
      <c r="B21" s="137"/>
      <c r="C21" s="94"/>
      <c r="D21" s="94"/>
      <c r="E21" s="94"/>
      <c r="F21" s="94"/>
      <c r="G21" s="94"/>
      <c r="H21" s="92"/>
      <c r="I21" s="94"/>
      <c r="J21" s="95"/>
      <c r="K21" s="95"/>
      <c r="L21" s="95"/>
      <c r="M21" s="95"/>
      <c r="N21" s="95"/>
      <c r="O21" s="95"/>
      <c r="P21" s="95"/>
      <c r="Q21" s="95"/>
      <c r="R21" s="95"/>
      <c r="S21" s="95"/>
      <c r="T21" s="95"/>
      <c r="U21" s="95"/>
      <c r="V21" s="95"/>
      <c r="W21" s="95"/>
      <c r="X21" s="95"/>
      <c r="Y21" s="95"/>
      <c r="Z21" s="95"/>
      <c r="AA21" s="95"/>
      <c r="AB21" s="95"/>
      <c r="AC21" s="94"/>
      <c r="AD21" s="96"/>
      <c r="AE21" s="92"/>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14"/>
        <v>ESTABLECER CONTROL</v>
      </c>
      <c r="AX21" s="93"/>
      <c r="AY21" s="92"/>
      <c r="AZ21" s="92"/>
      <c r="BA21" s="92"/>
      <c r="BB21" s="94"/>
      <c r="BC21" s="20"/>
      <c r="BD21" s="20"/>
      <c r="BE21" s="20"/>
      <c r="BF21" s="20"/>
      <c r="BG21" s="20"/>
      <c r="BH21" s="20"/>
      <c r="BI21" s="20"/>
      <c r="BR21" s="15" t="s">
        <v>15</v>
      </c>
    </row>
    <row r="22" spans="1:72" ht="49.9" hidden="1" customHeight="1" thickBot="1" x14ac:dyDescent="0.25">
      <c r="A22" s="92"/>
      <c r="B22" s="137"/>
      <c r="C22" s="94" t="s">
        <v>58</v>
      </c>
      <c r="D22" s="94"/>
      <c r="E22" s="94"/>
      <c r="F22" s="94"/>
      <c r="G22" s="94"/>
      <c r="H22" s="92"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94" t="str">
        <f t="shared" ref="I22" si="28">+IF(H22="MUY BAJA","20%",IF(H22="BAJA","40%",IF(H22="MEDIA","60%",IF(H22="ALTA","80%",IF(H22="MUY ALTA","100%","ERROR")))))</f>
        <v>ERROR</v>
      </c>
      <c r="J22" s="95"/>
      <c r="K22" s="95"/>
      <c r="L22" s="95"/>
      <c r="M22" s="95"/>
      <c r="N22" s="95"/>
      <c r="O22" s="95"/>
      <c r="P22" s="95"/>
      <c r="Q22" s="95"/>
      <c r="R22" s="95"/>
      <c r="S22" s="95"/>
      <c r="T22" s="95"/>
      <c r="U22" s="95"/>
      <c r="V22" s="95"/>
      <c r="W22" s="95"/>
      <c r="X22" s="95"/>
      <c r="Y22" s="95"/>
      <c r="Z22" s="95"/>
      <c r="AA22" s="95"/>
      <c r="AB22" s="95"/>
      <c r="AC22" s="94">
        <f t="shared" ref="AC22" si="29">COUNTIF(J22:AB24,"SI")</f>
        <v>0</v>
      </c>
      <c r="AD22" s="96" t="str">
        <f t="shared" si="12"/>
        <v/>
      </c>
      <c r="AE22" s="92"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14"/>
        <v>ESTABLECER CONTROL</v>
      </c>
      <c r="AX22" s="93">
        <f t="shared" ref="AX22" si="31">AVERAGE(AV22:AV24)</f>
        <v>0</v>
      </c>
      <c r="AY22" s="92" t="str">
        <f t="shared" ref="AY22" si="32">IF(AX22&gt;95,"FUERTE",IF(AND(AX22&lt;95.01,AX22&gt;85.02),"MODERADO",IF(AND(AX22&lt;85.01,AX22&gt;1),"DEBIL","0")))</f>
        <v>0</v>
      </c>
      <c r="AZ22" s="92"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96" t="str">
        <f t="shared" ref="BA22" si="34">AD22</f>
        <v/>
      </c>
      <c r="BB22" s="99"/>
      <c r="BC22" s="20"/>
      <c r="BD22" s="20"/>
      <c r="BE22" s="20"/>
      <c r="BF22" s="20"/>
      <c r="BG22" s="20"/>
      <c r="BH22" s="20"/>
      <c r="BI22" s="20"/>
      <c r="BT22" s="15" t="s">
        <v>24</v>
      </c>
    </row>
    <row r="23" spans="1:72" ht="49.9" hidden="1" customHeight="1" thickBot="1" x14ac:dyDescent="0.25">
      <c r="A23" s="92"/>
      <c r="B23" s="137"/>
      <c r="C23" s="94"/>
      <c r="D23" s="94"/>
      <c r="E23" s="94"/>
      <c r="F23" s="94"/>
      <c r="G23" s="94"/>
      <c r="H23" s="92"/>
      <c r="I23" s="94"/>
      <c r="J23" s="95"/>
      <c r="K23" s="95"/>
      <c r="L23" s="95"/>
      <c r="M23" s="95"/>
      <c r="N23" s="95"/>
      <c r="O23" s="95"/>
      <c r="P23" s="95"/>
      <c r="Q23" s="95"/>
      <c r="R23" s="95"/>
      <c r="S23" s="95"/>
      <c r="T23" s="95"/>
      <c r="U23" s="95"/>
      <c r="V23" s="95"/>
      <c r="W23" s="95"/>
      <c r="X23" s="95"/>
      <c r="Y23" s="95"/>
      <c r="Z23" s="95"/>
      <c r="AA23" s="95"/>
      <c r="AB23" s="95"/>
      <c r="AC23" s="94"/>
      <c r="AD23" s="96"/>
      <c r="AE23" s="92"/>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14"/>
        <v>ESTABLECER CONTROL</v>
      </c>
      <c r="AX23" s="93"/>
      <c r="AY23" s="92"/>
      <c r="AZ23" s="92"/>
      <c r="BA23" s="92"/>
      <c r="BB23" s="94"/>
      <c r="BC23" s="20"/>
      <c r="BD23" s="20"/>
      <c r="BE23" s="20"/>
      <c r="BF23" s="20"/>
      <c r="BG23" s="20"/>
      <c r="BH23" s="20"/>
      <c r="BI23" s="20"/>
      <c r="BT23" s="15" t="s">
        <v>25</v>
      </c>
    </row>
    <row r="24" spans="1:72" ht="49.9" hidden="1" customHeight="1" thickBot="1" x14ac:dyDescent="0.25">
      <c r="A24" s="92"/>
      <c r="B24" s="137"/>
      <c r="C24" s="94"/>
      <c r="D24" s="94"/>
      <c r="E24" s="94"/>
      <c r="F24" s="94"/>
      <c r="G24" s="94"/>
      <c r="H24" s="92"/>
      <c r="I24" s="94"/>
      <c r="J24" s="95"/>
      <c r="K24" s="95"/>
      <c r="L24" s="95"/>
      <c r="M24" s="95"/>
      <c r="N24" s="95"/>
      <c r="O24" s="95"/>
      <c r="P24" s="95"/>
      <c r="Q24" s="95"/>
      <c r="R24" s="95"/>
      <c r="S24" s="95"/>
      <c r="T24" s="95"/>
      <c r="U24" s="95"/>
      <c r="V24" s="95"/>
      <c r="W24" s="95"/>
      <c r="X24" s="95"/>
      <c r="Y24" s="95"/>
      <c r="Z24" s="95"/>
      <c r="AA24" s="95"/>
      <c r="AB24" s="95"/>
      <c r="AC24" s="94"/>
      <c r="AD24" s="96"/>
      <c r="AE24" s="92"/>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14"/>
        <v>ESTABLECER CONTROL</v>
      </c>
      <c r="AX24" s="93"/>
      <c r="AY24" s="92"/>
      <c r="AZ24" s="92"/>
      <c r="BA24" s="92"/>
      <c r="BB24" s="94"/>
      <c r="BC24" s="20"/>
      <c r="BD24" s="20"/>
      <c r="BE24" s="20"/>
      <c r="BF24" s="20"/>
      <c r="BG24" s="20"/>
      <c r="BH24" s="20"/>
      <c r="BI24" s="20"/>
      <c r="BT24" s="15" t="s">
        <v>26</v>
      </c>
    </row>
    <row r="25" spans="1:72" ht="49.9" hidden="1" customHeight="1" thickBot="1" x14ac:dyDescent="0.25">
      <c r="A25" s="92"/>
      <c r="B25" s="137"/>
      <c r="C25" s="94" t="s">
        <v>59</v>
      </c>
      <c r="D25" s="94"/>
      <c r="E25" s="94"/>
      <c r="F25" s="94"/>
      <c r="G25" s="94"/>
      <c r="H25" s="92"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94" t="str">
        <f t="shared" ref="I25" si="36">+IF(H25="MUY BAJA","20%",IF(H25="BAJA","40%",IF(H25="MEDIA","60%",IF(H25="ALTA","80%",IF(H25="MUY ALTA","100%","ERROR")))))</f>
        <v>ERROR</v>
      </c>
      <c r="J25" s="95"/>
      <c r="K25" s="95"/>
      <c r="L25" s="95"/>
      <c r="M25" s="95"/>
      <c r="N25" s="95"/>
      <c r="O25" s="95"/>
      <c r="P25" s="95"/>
      <c r="Q25" s="95"/>
      <c r="R25" s="95"/>
      <c r="S25" s="95"/>
      <c r="T25" s="95"/>
      <c r="U25" s="95"/>
      <c r="V25" s="95"/>
      <c r="W25" s="95"/>
      <c r="X25" s="95"/>
      <c r="Y25" s="95"/>
      <c r="Z25" s="95"/>
      <c r="AA25" s="95"/>
      <c r="AB25" s="95"/>
      <c r="AC25" s="94">
        <f t="shared" ref="AC25" si="37">COUNTIF(J25:AB27,"SI")</f>
        <v>0</v>
      </c>
      <c r="AD25" s="96" t="str">
        <f t="shared" si="12"/>
        <v/>
      </c>
      <c r="AE25" s="92"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14"/>
        <v>ESTABLECER CONTROL</v>
      </c>
      <c r="AX25" s="93">
        <f t="shared" ref="AX25" si="39">AVERAGE(AV25:AV27)</f>
        <v>0</v>
      </c>
      <c r="AY25" s="92" t="str">
        <f t="shared" ref="AY25" si="40">IF(AX25&gt;95,"FUERTE",IF(AND(AX25&lt;95.01,AX25&gt;85.02),"MODERADO",IF(AND(AX25&lt;85.01,AX25&gt;1),"DEBIL","0")))</f>
        <v>0</v>
      </c>
      <c r="AZ25" s="92"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96" t="str">
        <f t="shared" ref="BA25" si="42">AD25</f>
        <v/>
      </c>
      <c r="BB25" s="99"/>
      <c r="BC25" s="20"/>
      <c r="BD25" s="20"/>
      <c r="BE25" s="20"/>
      <c r="BF25" s="20"/>
      <c r="BG25" s="20"/>
      <c r="BH25" s="20"/>
      <c r="BI25" s="20"/>
    </row>
    <row r="26" spans="1:72" ht="49.9" hidden="1" customHeight="1" thickBot="1" x14ac:dyDescent="0.25">
      <c r="A26" s="92"/>
      <c r="B26" s="137"/>
      <c r="C26" s="94"/>
      <c r="D26" s="94"/>
      <c r="E26" s="94"/>
      <c r="F26" s="94"/>
      <c r="G26" s="94"/>
      <c r="H26" s="92"/>
      <c r="I26" s="94"/>
      <c r="J26" s="95"/>
      <c r="K26" s="95"/>
      <c r="L26" s="95"/>
      <c r="M26" s="95"/>
      <c r="N26" s="95"/>
      <c r="O26" s="95"/>
      <c r="P26" s="95"/>
      <c r="Q26" s="95"/>
      <c r="R26" s="95"/>
      <c r="S26" s="95"/>
      <c r="T26" s="95"/>
      <c r="U26" s="95"/>
      <c r="V26" s="95"/>
      <c r="W26" s="95"/>
      <c r="X26" s="95"/>
      <c r="Y26" s="95"/>
      <c r="Z26" s="95"/>
      <c r="AA26" s="95"/>
      <c r="AB26" s="95"/>
      <c r="AC26" s="94"/>
      <c r="AD26" s="96"/>
      <c r="AE26" s="92"/>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14"/>
        <v>ESTABLECER CONTROL</v>
      </c>
      <c r="AX26" s="93"/>
      <c r="AY26" s="92"/>
      <c r="AZ26" s="92"/>
      <c r="BA26" s="92"/>
      <c r="BB26" s="94"/>
      <c r="BC26" s="20"/>
      <c r="BD26" s="20"/>
      <c r="BE26" s="20"/>
      <c r="BF26" s="20"/>
      <c r="BG26" s="20"/>
      <c r="BH26" s="20"/>
      <c r="BI26" s="20"/>
    </row>
    <row r="27" spans="1:72" ht="49.9" hidden="1" customHeight="1" thickBot="1" x14ac:dyDescent="0.25">
      <c r="A27" s="92"/>
      <c r="B27" s="137"/>
      <c r="C27" s="94"/>
      <c r="D27" s="94"/>
      <c r="E27" s="94"/>
      <c r="F27" s="94"/>
      <c r="G27" s="94"/>
      <c r="H27" s="92"/>
      <c r="I27" s="94"/>
      <c r="J27" s="95"/>
      <c r="K27" s="95"/>
      <c r="L27" s="95"/>
      <c r="M27" s="95"/>
      <c r="N27" s="95"/>
      <c r="O27" s="95"/>
      <c r="P27" s="95"/>
      <c r="Q27" s="95"/>
      <c r="R27" s="95"/>
      <c r="S27" s="95"/>
      <c r="T27" s="95"/>
      <c r="U27" s="95"/>
      <c r="V27" s="95"/>
      <c r="W27" s="95"/>
      <c r="X27" s="95"/>
      <c r="Y27" s="95"/>
      <c r="Z27" s="95"/>
      <c r="AA27" s="95"/>
      <c r="AB27" s="95"/>
      <c r="AC27" s="94"/>
      <c r="AD27" s="96"/>
      <c r="AE27" s="92"/>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14"/>
        <v>ESTABLECER CONTROL</v>
      </c>
      <c r="AX27" s="93"/>
      <c r="AY27" s="92"/>
      <c r="AZ27" s="92"/>
      <c r="BA27" s="92"/>
      <c r="BB27" s="94"/>
      <c r="BC27" s="20"/>
      <c r="BD27" s="20"/>
      <c r="BE27" s="20"/>
      <c r="BF27" s="20"/>
      <c r="BG27" s="20"/>
      <c r="BH27" s="20"/>
      <c r="BI27" s="20"/>
    </row>
    <row r="28" spans="1:72" ht="49.9" hidden="1" customHeight="1" thickBot="1" x14ac:dyDescent="0.25">
      <c r="A28" s="92"/>
      <c r="B28" s="137"/>
      <c r="C28" s="94" t="s">
        <v>60</v>
      </c>
      <c r="D28" s="94"/>
      <c r="E28" s="94"/>
      <c r="F28" s="94"/>
      <c r="G28" s="94"/>
      <c r="H28" s="92"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94" t="str">
        <f t="shared" ref="I28" si="44">+IF(H28="MUY BAJA","20%",IF(H28="BAJA","40%",IF(H28="MEDIA","60%",IF(H28="ALTA","80%",IF(H28="MUY ALTA","100%","ERROR")))))</f>
        <v>ERROR</v>
      </c>
      <c r="J28" s="95"/>
      <c r="K28" s="95"/>
      <c r="L28" s="95"/>
      <c r="M28" s="95"/>
      <c r="N28" s="95"/>
      <c r="O28" s="95"/>
      <c r="P28" s="95"/>
      <c r="Q28" s="95"/>
      <c r="R28" s="95"/>
      <c r="S28" s="95"/>
      <c r="T28" s="95"/>
      <c r="U28" s="95"/>
      <c r="V28" s="95"/>
      <c r="W28" s="95"/>
      <c r="X28" s="95"/>
      <c r="Y28" s="95"/>
      <c r="Z28" s="95"/>
      <c r="AA28" s="95"/>
      <c r="AB28" s="95"/>
      <c r="AC28" s="94">
        <f t="shared" ref="AC28" si="45">COUNTIF(J28:AB30,"SI")</f>
        <v>0</v>
      </c>
      <c r="AD28" s="96" t="str">
        <f t="shared" si="12"/>
        <v/>
      </c>
      <c r="AE28" s="92"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14"/>
        <v>ESTABLECER CONTROL</v>
      </c>
      <c r="AX28" s="93">
        <f t="shared" ref="AX28" si="47">AVERAGE(AV28:AV30)</f>
        <v>0</v>
      </c>
      <c r="AY28" s="92" t="str">
        <f t="shared" ref="AY28" si="48">IF(AX28&gt;95,"FUERTE",IF(AND(AX28&lt;95.01,AX28&gt;85.02),"MODERADO",IF(AND(AX28&lt;85.01,AX28&gt;1),"DEBIL","0")))</f>
        <v>0</v>
      </c>
      <c r="AZ28" s="92"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96" t="str">
        <f t="shared" ref="BA28" si="50">AD28</f>
        <v/>
      </c>
      <c r="BB28" s="99"/>
      <c r="BC28" s="20"/>
      <c r="BD28" s="20"/>
      <c r="BE28" s="20"/>
      <c r="BF28" s="20"/>
      <c r="BG28" s="20"/>
      <c r="BH28" s="20"/>
      <c r="BI28" s="20"/>
    </row>
    <row r="29" spans="1:72" ht="49.9" hidden="1" customHeight="1" thickBot="1" x14ac:dyDescent="0.25">
      <c r="A29" s="92"/>
      <c r="B29" s="137"/>
      <c r="C29" s="94"/>
      <c r="D29" s="94"/>
      <c r="E29" s="94"/>
      <c r="F29" s="94"/>
      <c r="G29" s="94"/>
      <c r="H29" s="92"/>
      <c r="I29" s="94"/>
      <c r="J29" s="95"/>
      <c r="K29" s="95"/>
      <c r="L29" s="95"/>
      <c r="M29" s="95"/>
      <c r="N29" s="95"/>
      <c r="O29" s="95"/>
      <c r="P29" s="95"/>
      <c r="Q29" s="95"/>
      <c r="R29" s="95"/>
      <c r="S29" s="95"/>
      <c r="T29" s="95"/>
      <c r="U29" s="95"/>
      <c r="V29" s="95"/>
      <c r="W29" s="95"/>
      <c r="X29" s="95"/>
      <c r="Y29" s="95"/>
      <c r="Z29" s="95"/>
      <c r="AA29" s="95"/>
      <c r="AB29" s="95"/>
      <c r="AC29" s="94"/>
      <c r="AD29" s="96"/>
      <c r="AE29" s="92"/>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14"/>
        <v>ESTABLECER CONTROL</v>
      </c>
      <c r="AX29" s="93"/>
      <c r="AY29" s="92"/>
      <c r="AZ29" s="92"/>
      <c r="BA29" s="92"/>
      <c r="BB29" s="94"/>
      <c r="BC29" s="20"/>
      <c r="BD29" s="20"/>
      <c r="BE29" s="20"/>
      <c r="BF29" s="20"/>
      <c r="BG29" s="20"/>
      <c r="BH29" s="20"/>
      <c r="BI29" s="20"/>
    </row>
    <row r="30" spans="1:72" ht="49.9" hidden="1" customHeight="1" thickBot="1" x14ac:dyDescent="0.25">
      <c r="A30" s="92"/>
      <c r="B30" s="137"/>
      <c r="C30" s="94"/>
      <c r="D30" s="94"/>
      <c r="E30" s="94"/>
      <c r="F30" s="94"/>
      <c r="G30" s="94"/>
      <c r="H30" s="92"/>
      <c r="I30" s="94"/>
      <c r="J30" s="95"/>
      <c r="K30" s="95"/>
      <c r="L30" s="95"/>
      <c r="M30" s="95"/>
      <c r="N30" s="95"/>
      <c r="O30" s="95"/>
      <c r="P30" s="95"/>
      <c r="Q30" s="95"/>
      <c r="R30" s="95"/>
      <c r="S30" s="95"/>
      <c r="T30" s="95"/>
      <c r="U30" s="95"/>
      <c r="V30" s="95"/>
      <c r="W30" s="95"/>
      <c r="X30" s="95"/>
      <c r="Y30" s="95"/>
      <c r="Z30" s="95"/>
      <c r="AA30" s="95"/>
      <c r="AB30" s="95"/>
      <c r="AC30" s="94"/>
      <c r="AD30" s="96"/>
      <c r="AE30" s="92"/>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14"/>
        <v>ESTABLECER CONTROL</v>
      </c>
      <c r="AX30" s="93"/>
      <c r="AY30" s="92"/>
      <c r="AZ30" s="92"/>
      <c r="BA30" s="92"/>
      <c r="BB30" s="94"/>
      <c r="BC30" s="20"/>
      <c r="BD30" s="20"/>
      <c r="BE30" s="20"/>
      <c r="BF30" s="20"/>
      <c r="BG30" s="20"/>
      <c r="BH30" s="20"/>
      <c r="BI30" s="20"/>
    </row>
    <row r="31" spans="1:72" ht="49.9" hidden="1" customHeight="1" thickBot="1" x14ac:dyDescent="0.25">
      <c r="A31" s="92"/>
      <c r="B31" s="137"/>
      <c r="C31" s="94" t="s">
        <v>61</v>
      </c>
      <c r="D31" s="94"/>
      <c r="E31" s="94"/>
      <c r="F31" s="94"/>
      <c r="G31" s="94"/>
      <c r="H31" s="92"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94" t="str">
        <f t="shared" ref="I31" si="52">+IF(H31="MUY BAJA","20%",IF(H31="BAJA","40%",IF(H31="MEDIA","60%",IF(H31="ALTA","80%",IF(H31="MUY ALTA","100%","ERROR")))))</f>
        <v>ERROR</v>
      </c>
      <c r="J31" s="95"/>
      <c r="K31" s="95"/>
      <c r="L31" s="95"/>
      <c r="M31" s="95"/>
      <c r="N31" s="95"/>
      <c r="O31" s="95"/>
      <c r="P31" s="95"/>
      <c r="Q31" s="95"/>
      <c r="R31" s="95"/>
      <c r="S31" s="95"/>
      <c r="T31" s="95"/>
      <c r="U31" s="95"/>
      <c r="V31" s="95"/>
      <c r="W31" s="95"/>
      <c r="X31" s="95"/>
      <c r="Y31" s="95"/>
      <c r="Z31" s="95"/>
      <c r="AA31" s="95"/>
      <c r="AB31" s="95"/>
      <c r="AC31" s="94">
        <f t="shared" ref="AC31" si="53">COUNTIF(J31:AB33,"SI")</f>
        <v>0</v>
      </c>
      <c r="AD31" s="96" t="str">
        <f t="shared" si="12"/>
        <v/>
      </c>
      <c r="AE31" s="92"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14"/>
        <v>ESTABLECER CONTROL</v>
      </c>
      <c r="AX31" s="93">
        <f t="shared" ref="AX31" si="55">AVERAGE(AV31:AV33)</f>
        <v>0</v>
      </c>
      <c r="AY31" s="92" t="str">
        <f t="shared" ref="AY31" si="56">IF(AX31&gt;95,"FUERTE",IF(AND(AX31&lt;95.01,AX31&gt;85.02),"MODERADO",IF(AND(AX31&lt;85.01,AX31&gt;1),"DEBIL","0")))</f>
        <v>0</v>
      </c>
      <c r="AZ31" s="92"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96" t="str">
        <f t="shared" ref="BA31" si="58">AD31</f>
        <v/>
      </c>
      <c r="BB31" s="99"/>
      <c r="BC31" s="20"/>
      <c r="BD31" s="20"/>
      <c r="BE31" s="20"/>
      <c r="BF31" s="20"/>
      <c r="BG31" s="20"/>
      <c r="BH31" s="20"/>
      <c r="BI31" s="20"/>
    </row>
    <row r="32" spans="1:72" ht="49.9" hidden="1" customHeight="1" thickBot="1" x14ac:dyDescent="0.25">
      <c r="A32" s="92"/>
      <c r="B32" s="137"/>
      <c r="C32" s="94"/>
      <c r="D32" s="94"/>
      <c r="E32" s="94"/>
      <c r="F32" s="94"/>
      <c r="G32" s="94"/>
      <c r="H32" s="92"/>
      <c r="I32" s="94"/>
      <c r="J32" s="95"/>
      <c r="K32" s="95"/>
      <c r="L32" s="95"/>
      <c r="M32" s="95"/>
      <c r="N32" s="95"/>
      <c r="O32" s="95"/>
      <c r="P32" s="95"/>
      <c r="Q32" s="95"/>
      <c r="R32" s="95"/>
      <c r="S32" s="95"/>
      <c r="T32" s="95"/>
      <c r="U32" s="95"/>
      <c r="V32" s="95"/>
      <c r="W32" s="95"/>
      <c r="X32" s="95"/>
      <c r="Y32" s="95"/>
      <c r="Z32" s="95"/>
      <c r="AA32" s="95"/>
      <c r="AB32" s="95"/>
      <c r="AC32" s="94"/>
      <c r="AD32" s="96"/>
      <c r="AE32" s="92"/>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14"/>
        <v>ESTABLECER CONTROL</v>
      </c>
      <c r="AX32" s="93"/>
      <c r="AY32" s="92"/>
      <c r="AZ32" s="92"/>
      <c r="BA32" s="92"/>
      <c r="BB32" s="94"/>
      <c r="BC32" s="20"/>
      <c r="BD32" s="20"/>
      <c r="BE32" s="20"/>
      <c r="BF32" s="20"/>
      <c r="BG32" s="20"/>
      <c r="BH32" s="20"/>
      <c r="BI32" s="20"/>
    </row>
    <row r="33" spans="1:61" ht="49.9" hidden="1" customHeight="1" thickBot="1" x14ac:dyDescent="0.25">
      <c r="A33" s="92"/>
      <c r="B33" s="137"/>
      <c r="C33" s="94"/>
      <c r="D33" s="94"/>
      <c r="E33" s="94"/>
      <c r="F33" s="94"/>
      <c r="G33" s="94"/>
      <c r="H33" s="92"/>
      <c r="I33" s="94"/>
      <c r="J33" s="95"/>
      <c r="K33" s="95"/>
      <c r="L33" s="95"/>
      <c r="M33" s="95"/>
      <c r="N33" s="95"/>
      <c r="O33" s="95"/>
      <c r="P33" s="95"/>
      <c r="Q33" s="95"/>
      <c r="R33" s="95"/>
      <c r="S33" s="95"/>
      <c r="T33" s="95"/>
      <c r="U33" s="95"/>
      <c r="V33" s="95"/>
      <c r="W33" s="95"/>
      <c r="X33" s="95"/>
      <c r="Y33" s="95"/>
      <c r="Z33" s="95"/>
      <c r="AA33" s="95"/>
      <c r="AB33" s="95"/>
      <c r="AC33" s="94"/>
      <c r="AD33" s="96"/>
      <c r="AE33" s="92"/>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14"/>
        <v>ESTABLECER CONTROL</v>
      </c>
      <c r="AX33" s="93"/>
      <c r="AY33" s="92"/>
      <c r="AZ33" s="92"/>
      <c r="BA33" s="92"/>
      <c r="BB33" s="94"/>
      <c r="BC33" s="20"/>
      <c r="BD33" s="20"/>
      <c r="BE33" s="20"/>
      <c r="BF33" s="20"/>
      <c r="BG33" s="20"/>
      <c r="BH33" s="20"/>
      <c r="BI33" s="20"/>
    </row>
    <row r="34" spans="1:61" ht="49.9" hidden="1" customHeight="1" thickBot="1" x14ac:dyDescent="0.25">
      <c r="A34" s="92"/>
      <c r="B34" s="137"/>
      <c r="C34" s="94" t="s">
        <v>62</v>
      </c>
      <c r="D34" s="94"/>
      <c r="E34" s="94"/>
      <c r="F34" s="94"/>
      <c r="G34" s="94"/>
      <c r="H34" s="92"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0">+IF(H34="MUY BAJA","20%",IF(H34="BAJA","40%",IF(H34="MEDIA","60%",IF(H34="ALTA","80%",IF(H34="MUY ALTA","100%","ERROR")))))</f>
        <v>ERROR</v>
      </c>
      <c r="J34" s="95"/>
      <c r="K34" s="95"/>
      <c r="L34" s="95"/>
      <c r="M34" s="95"/>
      <c r="N34" s="95"/>
      <c r="O34" s="95"/>
      <c r="P34" s="95"/>
      <c r="Q34" s="95"/>
      <c r="R34" s="95"/>
      <c r="S34" s="95"/>
      <c r="T34" s="95"/>
      <c r="U34" s="95"/>
      <c r="V34" s="95"/>
      <c r="W34" s="95"/>
      <c r="X34" s="95"/>
      <c r="Y34" s="95"/>
      <c r="Z34" s="95"/>
      <c r="AA34" s="95"/>
      <c r="AB34" s="95"/>
      <c r="AC34" s="94">
        <f t="shared" ref="AC34" si="61">COUNTIF(J34:AB36,"SI")</f>
        <v>0</v>
      </c>
      <c r="AD34" s="96" t="str">
        <f t="shared" si="12"/>
        <v/>
      </c>
      <c r="AE34" s="92"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14"/>
        <v>ESTABLECER CONTROL</v>
      </c>
      <c r="AX34" s="93">
        <f t="shared" ref="AX34" si="63">AVERAGE(AV34:AV36)</f>
        <v>0</v>
      </c>
      <c r="AY34" s="92" t="str">
        <f t="shared" ref="AY34" si="64">IF(AX34&gt;95,"FUERTE",IF(AND(AX34&lt;95.01,AX34&gt;85.02),"MODERADO",IF(AND(AX34&lt;85.01,AX34&gt;1),"DEBIL","0")))</f>
        <v>0</v>
      </c>
      <c r="AZ34" s="92"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96" t="str">
        <f t="shared" ref="BA34" si="66">AD34</f>
        <v/>
      </c>
      <c r="BB34" s="99"/>
      <c r="BC34" s="20"/>
      <c r="BD34" s="20"/>
      <c r="BE34" s="20"/>
      <c r="BF34" s="20"/>
      <c r="BG34" s="20"/>
      <c r="BH34" s="20"/>
      <c r="BI34" s="20"/>
    </row>
    <row r="35" spans="1:61" ht="49.9" hidden="1" customHeight="1" thickBot="1" x14ac:dyDescent="0.25">
      <c r="A35" s="92"/>
      <c r="B35" s="137"/>
      <c r="C35" s="94"/>
      <c r="D35" s="94"/>
      <c r="E35" s="94"/>
      <c r="F35" s="94"/>
      <c r="G35" s="94"/>
      <c r="H35" s="92"/>
      <c r="I35" s="94"/>
      <c r="J35" s="95"/>
      <c r="K35" s="95"/>
      <c r="L35" s="95"/>
      <c r="M35" s="95"/>
      <c r="N35" s="95"/>
      <c r="O35" s="95"/>
      <c r="P35" s="95"/>
      <c r="Q35" s="95"/>
      <c r="R35" s="95"/>
      <c r="S35" s="95"/>
      <c r="T35" s="95"/>
      <c r="U35" s="95"/>
      <c r="V35" s="95"/>
      <c r="W35" s="95"/>
      <c r="X35" s="95"/>
      <c r="Y35" s="95"/>
      <c r="Z35" s="95"/>
      <c r="AA35" s="95"/>
      <c r="AB35" s="95"/>
      <c r="AC35" s="94"/>
      <c r="AD35" s="96"/>
      <c r="AE35" s="92"/>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14"/>
        <v>ESTABLECER CONTROL</v>
      </c>
      <c r="AX35" s="93"/>
      <c r="AY35" s="92"/>
      <c r="AZ35" s="92"/>
      <c r="BA35" s="92"/>
      <c r="BB35" s="94"/>
      <c r="BC35" s="20"/>
      <c r="BD35" s="20"/>
      <c r="BE35" s="20"/>
      <c r="BF35" s="20"/>
      <c r="BG35" s="20"/>
      <c r="BH35" s="20"/>
      <c r="BI35" s="20"/>
    </row>
    <row r="36" spans="1:61" ht="49.9" hidden="1" customHeight="1" thickBot="1" x14ac:dyDescent="0.25">
      <c r="A36" s="92"/>
      <c r="B36" s="137"/>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14"/>
        <v>ESTABLECER CONTROL</v>
      </c>
      <c r="AX36" s="93"/>
      <c r="AY36" s="92"/>
      <c r="AZ36" s="92"/>
      <c r="BA36" s="92"/>
      <c r="BB36" s="94"/>
      <c r="BC36" s="20"/>
      <c r="BD36" s="20"/>
      <c r="BE36" s="20"/>
      <c r="BF36" s="20"/>
      <c r="BG36" s="20"/>
      <c r="BH36" s="20"/>
      <c r="BI36" s="20"/>
    </row>
    <row r="37" spans="1:61" ht="49.9" hidden="1" customHeight="1" thickBot="1" x14ac:dyDescent="0.25">
      <c r="A37" s="92"/>
      <c r="B37" s="137"/>
      <c r="C37" s="94" t="s">
        <v>63</v>
      </c>
      <c r="D37" s="94"/>
      <c r="E37" s="94"/>
      <c r="F37" s="94"/>
      <c r="G37" s="94"/>
      <c r="H37" s="92"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68">+IF(H37="MUY BAJA","20%",IF(H37="BAJA","40%",IF(H37="MEDIA","60%",IF(H37="ALTA","80%",IF(H37="MUY ALTA","100%","ERROR")))))</f>
        <v>ERROR</v>
      </c>
      <c r="J37" s="95"/>
      <c r="K37" s="95"/>
      <c r="L37" s="95"/>
      <c r="M37" s="95"/>
      <c r="N37" s="95"/>
      <c r="O37" s="95"/>
      <c r="P37" s="95"/>
      <c r="Q37" s="95"/>
      <c r="R37" s="95"/>
      <c r="S37" s="95"/>
      <c r="T37" s="95"/>
      <c r="U37" s="95"/>
      <c r="V37" s="95"/>
      <c r="W37" s="95"/>
      <c r="X37" s="95"/>
      <c r="Y37" s="95"/>
      <c r="Z37" s="95"/>
      <c r="AA37" s="95"/>
      <c r="AB37" s="95"/>
      <c r="AC37" s="94">
        <f t="shared" ref="AC37" si="69">COUNTIF(J37:AB39,"SI")</f>
        <v>0</v>
      </c>
      <c r="AD37" s="96" t="str">
        <f t="shared" si="12"/>
        <v/>
      </c>
      <c r="AE37" s="92"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14"/>
        <v>ESTABLECER CONTROL</v>
      </c>
      <c r="AX37" s="93">
        <f t="shared" ref="AX37" si="71">AVERAGE(AV37:AV39)</f>
        <v>0</v>
      </c>
      <c r="AY37" s="92" t="str">
        <f t="shared" ref="AY37" si="72">IF(AX37&gt;95,"FUERTE",IF(AND(AX37&lt;95.01,AX37&gt;85.02),"MODERADO",IF(AND(AX37&lt;85.01,AX37&gt;1),"DEBIL","0")))</f>
        <v>0</v>
      </c>
      <c r="AZ37" s="92"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96" t="str">
        <f t="shared" ref="BA37" si="74">AD37</f>
        <v/>
      </c>
      <c r="BB37" s="99"/>
      <c r="BC37" s="20"/>
      <c r="BD37" s="20"/>
      <c r="BE37" s="20"/>
      <c r="BF37" s="20"/>
      <c r="BG37" s="20"/>
      <c r="BH37" s="20"/>
      <c r="BI37" s="20"/>
    </row>
    <row r="38" spans="1:61" ht="49.9" hidden="1" customHeight="1" thickBot="1" x14ac:dyDescent="0.25">
      <c r="A38" s="92"/>
      <c r="B38" s="137"/>
      <c r="C38" s="94"/>
      <c r="D38" s="94"/>
      <c r="E38" s="94"/>
      <c r="F38" s="94"/>
      <c r="G38" s="94"/>
      <c r="H38" s="92"/>
      <c r="I38" s="94"/>
      <c r="J38" s="95"/>
      <c r="K38" s="95"/>
      <c r="L38" s="95"/>
      <c r="M38" s="95"/>
      <c r="N38" s="95"/>
      <c r="O38" s="95"/>
      <c r="P38" s="95"/>
      <c r="Q38" s="95"/>
      <c r="R38" s="95"/>
      <c r="S38" s="95"/>
      <c r="T38" s="95"/>
      <c r="U38" s="95"/>
      <c r="V38" s="95"/>
      <c r="W38" s="95"/>
      <c r="X38" s="95"/>
      <c r="Y38" s="95"/>
      <c r="Z38" s="95"/>
      <c r="AA38" s="95"/>
      <c r="AB38" s="95"/>
      <c r="AC38" s="94"/>
      <c r="AD38" s="96"/>
      <c r="AE38" s="92"/>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14"/>
        <v>ESTABLECER CONTROL</v>
      </c>
      <c r="AX38" s="93"/>
      <c r="AY38" s="92"/>
      <c r="AZ38" s="92"/>
      <c r="BA38" s="92"/>
      <c r="BB38" s="94"/>
      <c r="BC38" s="20"/>
      <c r="BD38" s="20"/>
      <c r="BE38" s="20"/>
      <c r="BF38" s="20"/>
      <c r="BG38" s="20"/>
      <c r="BH38" s="20"/>
      <c r="BI38" s="20"/>
    </row>
    <row r="39" spans="1:61" ht="49.9" hidden="1" customHeight="1" thickBot="1" x14ac:dyDescent="0.25">
      <c r="A39" s="92"/>
      <c r="B39" s="137"/>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14"/>
        <v>ESTABLECER CONTROL</v>
      </c>
      <c r="AX39" s="93"/>
      <c r="AY39" s="92"/>
      <c r="AZ39" s="92"/>
      <c r="BA39" s="92"/>
      <c r="BB39" s="94"/>
      <c r="BC39" s="20"/>
      <c r="BD39" s="20"/>
      <c r="BE39" s="20"/>
      <c r="BF39" s="20"/>
      <c r="BG39" s="20"/>
      <c r="BH39" s="20"/>
      <c r="BI39" s="20"/>
    </row>
    <row r="40" spans="1:61" ht="49.9" hidden="1" customHeight="1" thickBot="1" x14ac:dyDescent="0.25">
      <c r="A40" s="92"/>
      <c r="B40" s="137"/>
      <c r="C40" s="94" t="s">
        <v>64</v>
      </c>
      <c r="D40" s="94"/>
      <c r="E40" s="94"/>
      <c r="F40" s="94"/>
      <c r="G40" s="94"/>
      <c r="H40" s="92"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76">+IF(H40="MUY BAJA","20%",IF(H40="BAJA","40%",IF(H40="MEDIA","60%",IF(H40="ALTA","80%",IF(H40="MUY ALTA","100%","ERROR")))))</f>
        <v>ERROR</v>
      </c>
      <c r="J40" s="95"/>
      <c r="K40" s="95"/>
      <c r="L40" s="95"/>
      <c r="M40" s="95"/>
      <c r="N40" s="95"/>
      <c r="O40" s="95"/>
      <c r="P40" s="95"/>
      <c r="Q40" s="95"/>
      <c r="R40" s="95"/>
      <c r="S40" s="95"/>
      <c r="T40" s="95"/>
      <c r="U40" s="95"/>
      <c r="V40" s="95"/>
      <c r="W40" s="95"/>
      <c r="X40" s="95"/>
      <c r="Y40" s="95"/>
      <c r="Z40" s="95"/>
      <c r="AA40" s="95"/>
      <c r="AB40" s="95"/>
      <c r="AC40" s="94">
        <f t="shared" ref="AC40" si="77">COUNTIF(J40:AB42,"SI")</f>
        <v>0</v>
      </c>
      <c r="AD40" s="96" t="str">
        <f t="shared" si="12"/>
        <v/>
      </c>
      <c r="AE40" s="92"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14"/>
        <v>ESTABLECER CONTROL</v>
      </c>
      <c r="AX40" s="93">
        <f t="shared" ref="AX40" si="79">AVERAGE(AV40:AV42)</f>
        <v>0</v>
      </c>
      <c r="AY40" s="92" t="str">
        <f t="shared" ref="AY40" si="80">IF(AX40&gt;95,"FUERTE",IF(AND(AX40&lt;95.01,AX40&gt;85.02),"MODERADO",IF(AND(AX40&lt;85.01,AX40&gt;1),"DEBIL","0")))</f>
        <v>0</v>
      </c>
      <c r="AZ40" s="92"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96" t="str">
        <f t="shared" ref="BA40" si="82">AD40</f>
        <v/>
      </c>
      <c r="BB40" s="99"/>
      <c r="BC40" s="20"/>
      <c r="BD40" s="20"/>
      <c r="BE40" s="20"/>
      <c r="BF40" s="20"/>
      <c r="BG40" s="20"/>
      <c r="BH40" s="20"/>
      <c r="BI40" s="20"/>
    </row>
    <row r="41" spans="1:61" ht="49.9" hidden="1" customHeight="1" thickBot="1" x14ac:dyDescent="0.25">
      <c r="A41" s="92"/>
      <c r="B41" s="137"/>
      <c r="C41" s="94"/>
      <c r="D41" s="94"/>
      <c r="E41" s="94"/>
      <c r="F41" s="94"/>
      <c r="G41" s="94"/>
      <c r="H41" s="92"/>
      <c r="I41" s="94"/>
      <c r="J41" s="95"/>
      <c r="K41" s="95"/>
      <c r="L41" s="95"/>
      <c r="M41" s="95"/>
      <c r="N41" s="95"/>
      <c r="O41" s="95"/>
      <c r="P41" s="95"/>
      <c r="Q41" s="95"/>
      <c r="R41" s="95"/>
      <c r="S41" s="95"/>
      <c r="T41" s="95"/>
      <c r="U41" s="95"/>
      <c r="V41" s="95"/>
      <c r="W41" s="95"/>
      <c r="X41" s="95"/>
      <c r="Y41" s="95"/>
      <c r="Z41" s="95"/>
      <c r="AA41" s="95"/>
      <c r="AB41" s="95"/>
      <c r="AC41" s="94"/>
      <c r="AD41" s="96"/>
      <c r="AE41" s="92"/>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14"/>
        <v>ESTABLECER CONTROL</v>
      </c>
      <c r="AX41" s="93"/>
      <c r="AY41" s="92"/>
      <c r="AZ41" s="92"/>
      <c r="BA41" s="92"/>
      <c r="BB41" s="94"/>
      <c r="BC41" s="20"/>
      <c r="BD41" s="20"/>
      <c r="BE41" s="20"/>
      <c r="BF41" s="20"/>
      <c r="BG41" s="20"/>
      <c r="BH41" s="20"/>
      <c r="BI41" s="20"/>
    </row>
    <row r="42" spans="1:61" ht="49.9" hidden="1" customHeight="1" thickBot="1" x14ac:dyDescent="0.25">
      <c r="A42" s="92"/>
      <c r="B42" s="137"/>
      <c r="C42" s="94"/>
      <c r="D42" s="94"/>
      <c r="E42" s="94"/>
      <c r="F42" s="94"/>
      <c r="G42" s="94"/>
      <c r="H42" s="92"/>
      <c r="I42" s="94"/>
      <c r="J42" s="95"/>
      <c r="K42" s="95"/>
      <c r="L42" s="95"/>
      <c r="M42" s="95"/>
      <c r="N42" s="95"/>
      <c r="O42" s="95"/>
      <c r="P42" s="95"/>
      <c r="Q42" s="95"/>
      <c r="R42" s="95"/>
      <c r="S42" s="95"/>
      <c r="T42" s="95"/>
      <c r="U42" s="95"/>
      <c r="V42" s="95"/>
      <c r="W42" s="95"/>
      <c r="X42" s="95"/>
      <c r="Y42" s="95"/>
      <c r="Z42" s="95"/>
      <c r="AA42" s="95"/>
      <c r="AB42" s="95"/>
      <c r="AC42" s="94"/>
      <c r="AD42" s="96"/>
      <c r="AE42" s="92"/>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14"/>
        <v>ESTABLECER CONTROL</v>
      </c>
      <c r="AX42" s="93"/>
      <c r="AY42" s="92"/>
      <c r="AZ42" s="92"/>
      <c r="BA42" s="92"/>
      <c r="BB42" s="94"/>
      <c r="BC42" s="20"/>
      <c r="BD42" s="20"/>
      <c r="BE42" s="20"/>
      <c r="BF42" s="20"/>
      <c r="BG42" s="20"/>
      <c r="BH42" s="20"/>
      <c r="BI42" s="20"/>
    </row>
  </sheetData>
  <sheetProtection formatCells="0" formatRows="0"/>
  <dataConsolidate/>
  <mergeCells count="368">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Q16:Q18"/>
    <mergeCell ref="R16:R18"/>
    <mergeCell ref="S16:S18"/>
    <mergeCell ref="T16:T18"/>
    <mergeCell ref="I16:I18"/>
    <mergeCell ref="J16:J18"/>
    <mergeCell ref="K16:K18"/>
    <mergeCell ref="L16:L18"/>
    <mergeCell ref="M16:M18"/>
    <mergeCell ref="N16:N18"/>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5:Q27"/>
    <mergeCell ref="R25:R27"/>
    <mergeCell ref="S25:S27"/>
    <mergeCell ref="T25:T27"/>
    <mergeCell ref="I25:I27"/>
    <mergeCell ref="J25:J27"/>
    <mergeCell ref="K25:K27"/>
    <mergeCell ref="L25:L27"/>
    <mergeCell ref="M25:M27"/>
    <mergeCell ref="N25:N27"/>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8:Q30"/>
    <mergeCell ref="R28:R30"/>
    <mergeCell ref="S28:S30"/>
    <mergeCell ref="T28:T30"/>
    <mergeCell ref="I28:I30"/>
    <mergeCell ref="J28:J30"/>
    <mergeCell ref="K28:K30"/>
    <mergeCell ref="L28:L30"/>
    <mergeCell ref="M28:M30"/>
    <mergeCell ref="N28:N30"/>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4:Q36"/>
    <mergeCell ref="R34:R36"/>
    <mergeCell ref="S34:S36"/>
    <mergeCell ref="T34:T36"/>
    <mergeCell ref="I34:I36"/>
    <mergeCell ref="J34:J36"/>
    <mergeCell ref="K34:K36"/>
    <mergeCell ref="L34:L36"/>
    <mergeCell ref="M34:M36"/>
    <mergeCell ref="N34:N36"/>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U40:U42"/>
    <mergeCell ref="V40:V42"/>
    <mergeCell ref="W40:W42"/>
    <mergeCell ref="X40:X42"/>
    <mergeCell ref="A8:B8"/>
    <mergeCell ref="C8:BH8"/>
    <mergeCell ref="A9:B9"/>
    <mergeCell ref="C9:BH9"/>
    <mergeCell ref="Y40:Y42"/>
    <mergeCell ref="Z40:Z42"/>
    <mergeCell ref="O40:O42"/>
    <mergeCell ref="P40:P42"/>
    <mergeCell ref="BB37:BB39"/>
    <mergeCell ref="AD37:AD39"/>
    <mergeCell ref="AE37:AE39"/>
    <mergeCell ref="AX37:AX39"/>
    <mergeCell ref="AY37:AY39"/>
    <mergeCell ref="AZ37:AZ39"/>
    <mergeCell ref="BA37:BA39"/>
    <mergeCell ref="T37:T39"/>
    <mergeCell ref="Q40:Q42"/>
    <mergeCell ref="R40:R42"/>
    <mergeCell ref="S40:S42"/>
    <mergeCell ref="T40:T42"/>
    <mergeCell ref="AY40:AY42"/>
    <mergeCell ref="AZ40:AZ42"/>
    <mergeCell ref="BA40:BA42"/>
    <mergeCell ref="BB40:BB42"/>
    <mergeCell ref="AE40:AE42"/>
    <mergeCell ref="AX40:AX42"/>
    <mergeCell ref="I40:I42"/>
    <mergeCell ref="J40:J42"/>
    <mergeCell ref="K40:K42"/>
    <mergeCell ref="L40:L42"/>
    <mergeCell ref="M40:M42"/>
    <mergeCell ref="N40:N42"/>
    <mergeCell ref="I37:I39"/>
    <mergeCell ref="J37:J39"/>
    <mergeCell ref="K37:K39"/>
    <mergeCell ref="L37:L39"/>
    <mergeCell ref="M37:M39"/>
    <mergeCell ref="N37:N39"/>
    <mergeCell ref="AA40:AA42"/>
    <mergeCell ref="AB40:AB42"/>
    <mergeCell ref="AC40:AC42"/>
    <mergeCell ref="AD40:AD42"/>
  </mergeCells>
  <conditionalFormatting sqref="G13:H13 G16:H16 G19:H19 G22:H22 G25:H25 G28:H28 G31:H31 G34:H34 G37:H37 G40:H40">
    <cfRule type="containsText" dxfId="526" priority="25" operator="containsText" text="RARA VEZ">
      <formula>NOT(ISERROR(SEARCH("RARA VEZ",G13)))</formula>
    </cfRule>
    <cfRule type="containsText" dxfId="525" priority="26" operator="containsText" text="IMPROBABLE">
      <formula>NOT(ISERROR(SEARCH("IMPROBABLE",G13)))</formula>
    </cfRule>
    <cfRule type="containsText" dxfId="524" priority="27" operator="containsText" text="POSIBLE">
      <formula>NOT(ISERROR(SEARCH("POSIBLE",G13)))</formula>
    </cfRule>
    <cfRule type="containsText" dxfId="523" priority="28" operator="containsText" text="PROBABLE">
      <formula>NOT(ISERROR(SEARCH("PROBABLE",G13)))</formula>
    </cfRule>
    <cfRule type="containsText" dxfId="522" priority="29" operator="containsText" text="CASI SEGURO">
      <formula>NOT(ISERROR(SEARCH("CASI SEGURO",G13)))</formula>
    </cfRule>
  </conditionalFormatting>
  <conditionalFormatting sqref="AE13 AE16 AE19 AE22 AE25 AE28 AE31 AE34 AE37 AE40">
    <cfRule type="containsText" dxfId="521" priority="21" operator="containsText" text="EXTREMO">
      <formula>NOT(ISERROR(SEARCH("EXTREMO",AE13)))</formula>
    </cfRule>
    <cfRule type="containsText" dxfId="520" priority="22" operator="containsText" text="ALTO">
      <formula>NOT(ISERROR(SEARCH("ALTO",AE13)))</formula>
    </cfRule>
    <cfRule type="containsText" dxfId="519" priority="23" operator="containsText" text="MODERADO">
      <formula>NOT(ISERROR(SEARCH("MODERADO",AE13)))</formula>
    </cfRule>
    <cfRule type="containsText" dxfId="518" priority="24" operator="containsText" text="BAJO">
      <formula>NOT(ISERROR(SEARCH("BAJO",AE13)))</formula>
    </cfRule>
  </conditionalFormatting>
  <conditionalFormatting sqref="BG13:BG15 BH13:BI42">
    <cfRule type="expression" dxfId="517" priority="20">
      <formula>#REF!="DILIGENCIE EL PLAN DE ACCIÓN"</formula>
    </cfRule>
  </conditionalFormatting>
  <conditionalFormatting sqref="BC16:BG18">
    <cfRule type="expression" dxfId="516" priority="19">
      <formula>#REF!="DILIGENCIE EL PLAN DE ACCIÓN"</formula>
    </cfRule>
  </conditionalFormatting>
  <conditionalFormatting sqref="BC19:BG21">
    <cfRule type="expression" dxfId="515" priority="18">
      <formula>#REF!="DILIGENCIE EL PLAN DE ACCIÓN"</formula>
    </cfRule>
  </conditionalFormatting>
  <conditionalFormatting sqref="BC22:BG24">
    <cfRule type="expression" dxfId="514" priority="17">
      <formula>#REF!="DILIGENCIE EL PLAN DE ACCIÓN"</formula>
    </cfRule>
  </conditionalFormatting>
  <conditionalFormatting sqref="BC25:BG27">
    <cfRule type="expression" dxfId="513" priority="16">
      <formula>#REF!="DILIGENCIE EL PLAN DE ACCIÓN"</formula>
    </cfRule>
  </conditionalFormatting>
  <conditionalFormatting sqref="BC28:BG30">
    <cfRule type="expression" dxfId="512" priority="15">
      <formula>#REF!="DILIGENCIE EL PLAN DE ACCIÓN"</formula>
    </cfRule>
  </conditionalFormatting>
  <conditionalFormatting sqref="BC31:BG33">
    <cfRule type="expression" dxfId="511" priority="14">
      <formula>#REF!="DILIGENCIE EL PLAN DE ACCIÓN"</formula>
    </cfRule>
  </conditionalFormatting>
  <conditionalFormatting sqref="BC34:BG36">
    <cfRule type="expression" dxfId="510" priority="13">
      <formula>#REF!="DILIGENCIE EL PLAN DE ACCIÓN"</formula>
    </cfRule>
  </conditionalFormatting>
  <conditionalFormatting sqref="BC37:BG39">
    <cfRule type="expression" dxfId="509" priority="12">
      <formula>#REF!="DILIGENCIE EL PLAN DE ACCIÓN"</formula>
    </cfRule>
  </conditionalFormatting>
  <conditionalFormatting sqref="BC40:BG42">
    <cfRule type="expression" dxfId="508" priority="11">
      <formula>#REF!="DILIGENCIE EL PLAN DE ACCIÓN"</formula>
    </cfRule>
  </conditionalFormatting>
  <conditionalFormatting sqref="AD13:AD42">
    <cfRule type="containsText" dxfId="507" priority="30" operator="containsText" text="CATASTRÓFICO">
      <formula>NOT(ISERROR(SEARCH("CATASTRÓFICO",AD13)))</formula>
    </cfRule>
    <cfRule type="containsText" dxfId="506" priority="31" operator="containsText" text="MAYOR">
      <formula>NOT(ISERROR(SEARCH("MAYOR",AD13)))</formula>
    </cfRule>
    <cfRule type="containsText" dxfId="505" priority="32" operator="containsText" text="MODERADO">
      <formula>NOT(ISERROR(SEARCH("MODERADO",AD13)))</formula>
    </cfRule>
  </conditionalFormatting>
  <conditionalFormatting sqref="AZ13:AZ42">
    <cfRule type="containsText" dxfId="504" priority="6" operator="containsText" text="CASI SEGURO">
      <formula>NOT(ISERROR(SEARCH("CASI SEGURO",AZ13)))</formula>
    </cfRule>
    <cfRule type="containsText" dxfId="503" priority="7" operator="containsText" text="PROBABLE">
      <formula>NOT(ISERROR(SEARCH("PROBABLE",AZ13)))</formula>
    </cfRule>
    <cfRule type="containsText" dxfId="502" priority="8" operator="containsText" text="POSIBLE">
      <formula>NOT(ISERROR(SEARCH("POSIBLE",AZ13)))</formula>
    </cfRule>
    <cfRule type="containsText" dxfId="501" priority="9" operator="containsText" text="IMPROBABLE">
      <formula>NOT(ISERROR(SEARCH("IMPROBABLE",AZ13)))</formula>
    </cfRule>
    <cfRule type="containsText" dxfId="500" priority="10" operator="containsText" text="RARA VEZ">
      <formula>NOT(ISERROR(SEARCH("RARA VEZ",AZ13)))</formula>
    </cfRule>
  </conditionalFormatting>
  <conditionalFormatting sqref="BA13:BA42">
    <cfRule type="containsText" dxfId="499" priority="3" operator="containsText" text="MODERADO">
      <formula>NOT(ISERROR(SEARCH("MODERADO",BA13)))</formula>
    </cfRule>
    <cfRule type="containsText" dxfId="498" priority="4" operator="containsText" text="MAYOR">
      <formula>NOT(ISERROR(SEARCH("MAYOR",BA13)))</formula>
    </cfRule>
    <cfRule type="containsText" dxfId="497" priority="5" operator="containsText" text="CATASTRÓFICO">
      <formula>NOT(ISERROR(SEARCH("CATASTRÓFICO",BA13)))</formula>
    </cfRule>
  </conditionalFormatting>
  <conditionalFormatting sqref="BC15:BF15 BF13:BF14">
    <cfRule type="expression" dxfId="496" priority="2">
      <formula>#REF!="DILIGENCIE EL PLAN DE ACCIÓN"</formula>
    </cfRule>
  </conditionalFormatting>
  <conditionalFormatting sqref="BD13:BE14">
    <cfRule type="expression" dxfId="495"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'Formulas Corrupción'!$Q$7:$Q$10</xm:f>
          </x14:formula1>
          <xm:sqref>BB13:BB42</xm:sqref>
        </x14:dataValidation>
        <x14:dataValidation type="list" allowBlank="1" showInputMessage="1" showErrorMessage="1" xr:uid="{00000000-0002-0000-0100-000001000000}">
          <x14:formula1>
            <xm:f>'Formulas Corrupción'!$M$7:$M$9</xm:f>
          </x14:formula1>
          <xm:sqref>AT13:AT42</xm:sqref>
        </x14:dataValidation>
        <x14:dataValidation type="list" allowBlank="1" showInputMessage="1" showErrorMessage="1" xr:uid="{00000000-0002-0000-0100-000002000000}">
          <x14:formula1>
            <xm:f>'Formulas Corrupción'!$L$7:$L$8</xm:f>
          </x14:formula1>
          <xm:sqref>AR13:AR42</xm:sqref>
        </x14:dataValidation>
        <x14:dataValidation type="list" allowBlank="1" showInputMessage="1" showErrorMessage="1" xr:uid="{00000000-0002-0000-0100-000003000000}">
          <x14:formula1>
            <xm:f>'Formulas Corrupción'!$K$7:$K$8</xm:f>
          </x14:formula1>
          <xm:sqref>AP13:AP42</xm:sqref>
        </x14:dataValidation>
        <x14:dataValidation type="list" allowBlank="1" showInputMessage="1" showErrorMessage="1" xr:uid="{00000000-0002-0000-0100-000004000000}">
          <x14:formula1>
            <xm:f>'Formulas Corrupción'!$J$7:$J$9</xm:f>
          </x14:formula1>
          <xm:sqref>AN13:AN42</xm:sqref>
        </x14:dataValidation>
        <x14:dataValidation type="list" allowBlank="1" showInputMessage="1" showErrorMessage="1" xr:uid="{00000000-0002-0000-0100-000005000000}">
          <x14:formula1>
            <xm:f>'Formulas Corrupción'!$I$7:$I$8</xm:f>
          </x14:formula1>
          <xm:sqref>AL13:AL42</xm:sqref>
        </x14:dataValidation>
        <x14:dataValidation type="list" allowBlank="1" showInputMessage="1" showErrorMessage="1" xr:uid="{00000000-0002-0000-0100-000006000000}">
          <x14:formula1>
            <xm:f>'Formulas Corrupción'!$H$7:$H$8</xm:f>
          </x14:formula1>
          <xm:sqref>AJ13:AJ42</xm:sqref>
        </x14:dataValidation>
        <x14:dataValidation type="list" allowBlank="1" showInputMessage="1" showErrorMessage="1" xr:uid="{00000000-0002-0000-0100-000007000000}">
          <x14:formula1>
            <xm:f>'Formulas Corrupción'!$G$7:$G$8</xm:f>
          </x14:formula1>
          <xm:sqref>AH13:AH42</xm:sqref>
        </x14:dataValidation>
        <x14:dataValidation type="list" allowBlank="1" showInputMessage="1" showErrorMessage="1" xr:uid="{00000000-0002-0000-0100-000008000000}">
          <x14:formula1>
            <xm:f>'Formulas Corrupción'!$P$7:$P$8</xm:f>
          </x14:formula1>
          <xm:sqref>J13:AB42</xm:sqref>
        </x14:dataValidation>
        <x14:dataValidation type="list" allowBlank="1" showInputMessage="1" showErrorMessage="1" xr:uid="{00000000-0002-0000-0100-000009000000}">
          <x14:formula1>
            <xm:f>'Formulas Corrupción'!$E$7:$E$11</xm:f>
          </x14:formula1>
          <xm:sqref>G13:G42</xm:sqref>
        </x14:dataValidation>
        <x14:dataValidation type="list" allowBlank="1" showInputMessage="1" showErrorMessage="1" xr:uid="{00000000-0002-0000-0100-00000A000000}">
          <x14:formula1>
            <xm:f>'Formulas Corrupción'!$AC$7:$AC$9</xm:f>
          </x14:formula1>
          <xm:sqref>BH13:BH42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3"/>
  <dimension ref="B5:D27"/>
  <sheetViews>
    <sheetView topLeftCell="A19" zoomScale="85" zoomScaleNormal="85" workbookViewId="0">
      <selection activeCell="D24" sqref="D24"/>
    </sheetView>
  </sheetViews>
  <sheetFormatPr baseColWidth="10" defaultColWidth="10.85546875" defaultRowHeight="15" x14ac:dyDescent="0.25"/>
  <cols>
    <col min="1" max="1" width="10.85546875" style="5"/>
    <col min="2" max="2" width="22.7109375" style="7" customWidth="1"/>
    <col min="3" max="3" width="39.140625" style="5" customWidth="1"/>
    <col min="4" max="4" width="45.140625" style="5" customWidth="1"/>
    <col min="5" max="16384" width="10.85546875" style="5"/>
  </cols>
  <sheetData>
    <row r="5" spans="2:3" x14ac:dyDescent="0.25">
      <c r="B5" s="240" t="s">
        <v>4</v>
      </c>
      <c r="C5" s="240"/>
    </row>
    <row r="6" spans="2:3" ht="28.15" customHeight="1" x14ac:dyDescent="0.25">
      <c r="B6" s="4" t="s">
        <v>9</v>
      </c>
      <c r="C6" s="6" t="s">
        <v>91</v>
      </c>
    </row>
    <row r="7" spans="2:3" ht="39.4" customHeight="1" x14ac:dyDescent="0.25">
      <c r="B7" s="4" t="s">
        <v>10</v>
      </c>
      <c r="C7" s="6" t="s">
        <v>94</v>
      </c>
    </row>
    <row r="8" spans="2:3" ht="96.4" customHeight="1" x14ac:dyDescent="0.25">
      <c r="B8" s="4" t="s">
        <v>11</v>
      </c>
      <c r="C8" s="6" t="s">
        <v>95</v>
      </c>
    </row>
    <row r="9" spans="2:3" ht="33" customHeight="1" x14ac:dyDescent="0.25">
      <c r="B9" s="4" t="s">
        <v>12</v>
      </c>
      <c r="C9" s="6" t="s">
        <v>92</v>
      </c>
    </row>
    <row r="10" spans="2:3" ht="49.5" customHeight="1" x14ac:dyDescent="0.25">
      <c r="B10" s="4" t="s">
        <v>13</v>
      </c>
      <c r="C10" s="6" t="s">
        <v>96</v>
      </c>
    </row>
    <row r="11" spans="2:3" ht="46.5" customHeight="1" x14ac:dyDescent="0.25">
      <c r="B11" s="4" t="s">
        <v>14</v>
      </c>
      <c r="C11" s="6" t="s">
        <v>97</v>
      </c>
    </row>
    <row r="12" spans="2:3" ht="46.15" customHeight="1" x14ac:dyDescent="0.25">
      <c r="B12" s="4" t="s">
        <v>15</v>
      </c>
      <c r="C12" s="6" t="s">
        <v>93</v>
      </c>
    </row>
    <row r="15" spans="2:3" x14ac:dyDescent="0.25">
      <c r="B15" s="241" t="s">
        <v>103</v>
      </c>
      <c r="C15" s="241"/>
    </row>
    <row r="16" spans="2:3" ht="30.4" customHeight="1" x14ac:dyDescent="0.25">
      <c r="B16" s="9" t="s">
        <v>17</v>
      </c>
      <c r="C16" s="6" t="s">
        <v>98</v>
      </c>
    </row>
    <row r="17" spans="2:4" ht="30.4" customHeight="1" x14ac:dyDescent="0.25">
      <c r="B17" s="9" t="s">
        <v>18</v>
      </c>
      <c r="C17" s="6" t="s">
        <v>99</v>
      </c>
    </row>
    <row r="18" spans="2:4" ht="30.4" customHeight="1" x14ac:dyDescent="0.25">
      <c r="B18" s="9" t="s">
        <v>19</v>
      </c>
      <c r="C18" s="6" t="s">
        <v>100</v>
      </c>
    </row>
    <row r="19" spans="2:4" ht="30.4" customHeight="1" x14ac:dyDescent="0.25">
      <c r="B19" s="9" t="s">
        <v>20</v>
      </c>
      <c r="C19" s="6" t="s">
        <v>101</v>
      </c>
    </row>
    <row r="20" spans="2:4" ht="30.4" customHeight="1" x14ac:dyDescent="0.25">
      <c r="B20" s="9" t="s">
        <v>21</v>
      </c>
      <c r="C20" s="6" t="s">
        <v>102</v>
      </c>
    </row>
    <row r="22" spans="2:4" x14ac:dyDescent="0.25">
      <c r="C22" s="8" t="s">
        <v>114</v>
      </c>
      <c r="D22" s="8" t="s">
        <v>115</v>
      </c>
    </row>
    <row r="23" spans="2:4" ht="41.65" customHeight="1" x14ac:dyDescent="0.25">
      <c r="B23" s="9" t="s">
        <v>22</v>
      </c>
      <c r="C23" s="6" t="s">
        <v>104</v>
      </c>
      <c r="D23" s="6" t="s">
        <v>109</v>
      </c>
    </row>
    <row r="24" spans="2:4" ht="63.4" customHeight="1" x14ac:dyDescent="0.25">
      <c r="B24" s="9" t="s">
        <v>23</v>
      </c>
      <c r="C24" s="6" t="s">
        <v>105</v>
      </c>
      <c r="D24" s="6" t="s">
        <v>110</v>
      </c>
    </row>
    <row r="25" spans="2:4" ht="41.65" customHeight="1" x14ac:dyDescent="0.25">
      <c r="B25" s="9" t="s">
        <v>24</v>
      </c>
      <c r="C25" s="6" t="s">
        <v>106</v>
      </c>
      <c r="D25" s="6" t="s">
        <v>111</v>
      </c>
    </row>
    <row r="26" spans="2:4" ht="49.9" customHeight="1" x14ac:dyDescent="0.25">
      <c r="B26" s="9" t="s">
        <v>25</v>
      </c>
      <c r="C26" s="6" t="s">
        <v>107</v>
      </c>
      <c r="D26" s="6" t="s">
        <v>112</v>
      </c>
    </row>
    <row r="27" spans="2:4" ht="46.5" customHeight="1" x14ac:dyDescent="0.25">
      <c r="B27" s="9" t="s">
        <v>26</v>
      </c>
      <c r="C27" s="6" t="s">
        <v>108</v>
      </c>
      <c r="D27" s="6" t="s">
        <v>113</v>
      </c>
    </row>
  </sheetData>
  <mergeCells count="2">
    <mergeCell ref="B5:C5"/>
    <mergeCell ref="B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A1:BT40"/>
  <sheetViews>
    <sheetView view="pageBreakPreview" topLeftCell="AW13" zoomScale="90" zoomScaleNormal="40" zoomScaleSheetLayoutView="90" workbookViewId="0">
      <selection activeCell="BG15" sqref="BG15:BG16"/>
    </sheetView>
  </sheetViews>
  <sheetFormatPr baseColWidth="10" defaultColWidth="11.42578125" defaultRowHeight="12" x14ac:dyDescent="0.25"/>
  <cols>
    <col min="1" max="1" width="20" style="15" bestFit="1" customWidth="1"/>
    <col min="2" max="2" width="20" style="15" customWidth="1"/>
    <col min="3" max="3" width="6.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14.710937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70" s="18" customFormat="1" ht="87" customHeight="1" x14ac:dyDescent="0.25">
      <c r="A12" s="152"/>
      <c r="B12" s="152"/>
      <c r="C12" s="152"/>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31"/>
      <c r="AG12" s="131"/>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t="s">
        <v>250</v>
      </c>
    </row>
    <row r="13" spans="1:70" ht="90.75" customHeight="1" x14ac:dyDescent="0.25">
      <c r="A13" s="92" t="s">
        <v>119</v>
      </c>
      <c r="B13" s="92" t="s">
        <v>279</v>
      </c>
      <c r="C13" s="94" t="s">
        <v>6</v>
      </c>
      <c r="D13" s="94" t="s">
        <v>280</v>
      </c>
      <c r="E13" s="94" t="s">
        <v>281</v>
      </c>
      <c r="F13" s="94" t="s">
        <v>282</v>
      </c>
      <c r="G13" s="94" t="s">
        <v>209</v>
      </c>
      <c r="H13" s="92" t="str">
        <f>+IF(G13="NO SE HA PRESENTADO EN LOS UNTIMOS 5 AÑOS","RARA VEZ",IF(G13="AL MENOS 1 VEZ EN LOS ULTIMOS 5 AÑOS","IMPROBABLE",IF(G13="AL MENOS 1 VEZ EN LOS ULTIMOS 2 AÑOS","POSIBLE",IF(G13="AL MENOS 1 VEZ EN EL ULTIMO AÑO","PROBABLE",IF(G13="MAS DE 1 VEZ AL AÑO","CASI SEGURO","ERROR")))))</f>
        <v>RARA VEZ</v>
      </c>
      <c r="I13" s="94" t="str">
        <f>+IF(H13="MUY BAJA","20%",IF(H13="BAJA","40%",IF(H13="MEDIA","60%",IF(H13="ALTA","80%",IF(H13="MUY ALTA","100%","ERROR")))))</f>
        <v>ERROR</v>
      </c>
      <c r="J13" s="95" t="s">
        <v>218</v>
      </c>
      <c r="K13" s="95" t="s">
        <v>218</v>
      </c>
      <c r="L13" s="95" t="s">
        <v>218</v>
      </c>
      <c r="M13" s="95" t="s">
        <v>218</v>
      </c>
      <c r="N13" s="95" t="s">
        <v>218</v>
      </c>
      <c r="O13" s="95" t="s">
        <v>218</v>
      </c>
      <c r="P13" s="95" t="s">
        <v>228</v>
      </c>
      <c r="Q13" s="95" t="s">
        <v>228</v>
      </c>
      <c r="R13" s="95" t="s">
        <v>218</v>
      </c>
      <c r="S13" s="95" t="s">
        <v>218</v>
      </c>
      <c r="T13" s="95" t="s">
        <v>218</v>
      </c>
      <c r="U13" s="95" t="s">
        <v>218</v>
      </c>
      <c r="V13" s="95" t="s">
        <v>218</v>
      </c>
      <c r="W13" s="95" t="s">
        <v>218</v>
      </c>
      <c r="X13" s="95" t="s">
        <v>218</v>
      </c>
      <c r="Y13" s="95" t="s">
        <v>218</v>
      </c>
      <c r="Z13" s="95" t="s">
        <v>218</v>
      </c>
      <c r="AA13" s="95" t="s">
        <v>218</v>
      </c>
      <c r="AB13" s="95" t="s">
        <v>218</v>
      </c>
      <c r="AC13" s="94">
        <f>COUNTIF(J13:AB14,"SI")</f>
        <v>17</v>
      </c>
      <c r="AD13" s="96" t="str">
        <f t="shared" ref="AD13" si="0">+IF(AND(AC13&gt;0,AC13&lt;6),"MODERADO",IF(AC13&gt;=12,"CATASTRÓFICO",IF(AND(AC13&gt;5,AC13&lt;12),"MAYOR","")))</f>
        <v>CATASTRÓFICO</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61" t="s">
        <v>289</v>
      </c>
      <c r="AG13" s="50" t="s">
        <v>286</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93">
        <f>AVERAGE(AV13:AV14)</f>
        <v>100</v>
      </c>
      <c r="AY13" s="92" t="str">
        <f>IF(AX13&gt;95,"FUERTE",IF(AND(AX13&lt;95.01,AX13&gt;85.02),"MODERADO",IF(AND(AX13&lt;85.01,AX13&gt;1),"DEBIL","0")))</f>
        <v>FUERTE</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CATASTRÓFICO</v>
      </c>
      <c r="BB13" s="99" t="s">
        <v>229</v>
      </c>
      <c r="BC13" s="143" t="s">
        <v>291</v>
      </c>
      <c r="BD13" s="145" t="s">
        <v>292</v>
      </c>
      <c r="BE13" s="142" t="s">
        <v>293</v>
      </c>
      <c r="BF13" s="146" t="s">
        <v>516</v>
      </c>
      <c r="BG13" s="148" t="s">
        <v>535</v>
      </c>
      <c r="BH13" s="150" t="s">
        <v>88</v>
      </c>
      <c r="BI13" s="20"/>
    </row>
    <row r="14" spans="1:70" ht="90.75" customHeight="1" x14ac:dyDescent="0.25">
      <c r="A14" s="92"/>
      <c r="B14" s="92"/>
      <c r="C14" s="94"/>
      <c r="D14" s="94"/>
      <c r="E14" s="94"/>
      <c r="F14" s="94"/>
      <c r="G14" s="94"/>
      <c r="H14" s="92"/>
      <c r="I14" s="94"/>
      <c r="J14" s="95"/>
      <c r="K14" s="95"/>
      <c r="L14" s="95"/>
      <c r="M14" s="95"/>
      <c r="N14" s="95"/>
      <c r="O14" s="95"/>
      <c r="P14" s="95"/>
      <c r="Q14" s="95"/>
      <c r="R14" s="95"/>
      <c r="S14" s="95"/>
      <c r="T14" s="95"/>
      <c r="U14" s="95"/>
      <c r="V14" s="95"/>
      <c r="W14" s="95"/>
      <c r="X14" s="95"/>
      <c r="Y14" s="95"/>
      <c r="Z14" s="95"/>
      <c r="AA14" s="95"/>
      <c r="AB14" s="95"/>
      <c r="AC14" s="94"/>
      <c r="AD14" s="96"/>
      <c r="AE14" s="92"/>
      <c r="AF14" s="61" t="s">
        <v>290</v>
      </c>
      <c r="AG14" s="50" t="s">
        <v>286</v>
      </c>
      <c r="AH14" s="22" t="s">
        <v>211</v>
      </c>
      <c r="AI14" s="22">
        <f t="shared" ref="AI14:AI40" si="1">IF(AH14="Asignado",15,0)</f>
        <v>15</v>
      </c>
      <c r="AJ14" s="22" t="s">
        <v>212</v>
      </c>
      <c r="AK14" s="22">
        <f t="shared" ref="AK14:AK40" si="2">IF(AJ14="Adecuado",15,0)</f>
        <v>15</v>
      </c>
      <c r="AL14" s="22" t="s">
        <v>213</v>
      </c>
      <c r="AM14" s="22">
        <f t="shared" ref="AM14:AM40" si="3">IF(AL14="Oportuna",15,0)</f>
        <v>15</v>
      </c>
      <c r="AN14" s="22" t="s">
        <v>214</v>
      </c>
      <c r="AO14" s="22">
        <f t="shared" ref="AO14:AO40" si="4">IF(AN14="Prevenir",15,0)</f>
        <v>15</v>
      </c>
      <c r="AP14" s="22" t="s">
        <v>215</v>
      </c>
      <c r="AQ14" s="22">
        <f t="shared" ref="AQ14:AQ40" si="5">IF(AP14="Confiable",15,0)</f>
        <v>15</v>
      </c>
      <c r="AR14" s="22" t="s">
        <v>216</v>
      </c>
      <c r="AS14" s="22">
        <f t="shared" ref="AS14:AS40" si="6">IF(AR14="Se investigan y resuelven oportunamente",15,0)</f>
        <v>15</v>
      </c>
      <c r="AT14" s="22" t="s">
        <v>217</v>
      </c>
      <c r="AU14" s="22">
        <f t="shared" ref="AU14:AU40" si="7">IF(AT14="Completa",10,IF(AT14="Incompleta",5,0))</f>
        <v>10</v>
      </c>
      <c r="AV14" s="22">
        <f t="shared" ref="AV14:AV40" si="8">AU14+AS14+AQ14+AO14+AM14+AK14+AI14</f>
        <v>100</v>
      </c>
      <c r="AW14" s="60" t="str">
        <f>IF(AV14&gt;95,"FUERTE",IF(AND(AV14&lt;95.01,AV14&gt;85.02),"MODERADO",IF(AND(AV14&lt;85.01,AV14&gt;1),"DEBIL","ESTABLECER CONTROL")))</f>
        <v>FUERTE</v>
      </c>
      <c r="AX14" s="93"/>
      <c r="AY14" s="92"/>
      <c r="AZ14" s="92"/>
      <c r="BA14" s="92"/>
      <c r="BB14" s="94"/>
      <c r="BC14" s="143"/>
      <c r="BD14" s="145"/>
      <c r="BE14" s="142"/>
      <c r="BF14" s="147"/>
      <c r="BG14" s="149"/>
      <c r="BH14" s="151"/>
      <c r="BI14" s="20"/>
      <c r="BR14" s="15" t="s">
        <v>7</v>
      </c>
    </row>
    <row r="15" spans="1:70" ht="90.75" customHeight="1" x14ac:dyDescent="0.25">
      <c r="A15" s="92"/>
      <c r="B15" s="92"/>
      <c r="C15" s="94" t="s">
        <v>56</v>
      </c>
      <c r="D15" s="94" t="s">
        <v>283</v>
      </c>
      <c r="E15" s="94" t="s">
        <v>284</v>
      </c>
      <c r="F15" s="94" t="s">
        <v>285</v>
      </c>
      <c r="G15" s="94" t="s">
        <v>209</v>
      </c>
      <c r="H15" s="92" t="str">
        <f t="shared" ref="H15" si="9">+IF(G15="NO SE HA PRESENTADO EN LOS UNTIMOS 5 AÑOS","RARA VEZ",IF(G15="AL MENOS 1 VEZ EN LOS ULTIMOS 5 AÑOS","IMPROBABLE",IF(G15="AL MENOS 1 VEZ EN LOS ULTIMOS 2 AÑOS","POSIBLE",IF(G15="AL MENOS 1 VEZ EN EL ULTIMO AÑO","PROBABLE",IF(G15="MAS DE 1 VEZ AL AÑO","CASI SEGURO","ERROR")))))</f>
        <v>RARA VEZ</v>
      </c>
      <c r="I15" s="94" t="str">
        <f t="shared" ref="I15" si="10">+IF(H15="MUY BAJA","20%",IF(H15="BAJA","40%",IF(H15="MEDIA","60%",IF(H15="ALTA","80%",IF(H15="MUY ALTA","100%","ERROR")))))</f>
        <v>ERROR</v>
      </c>
      <c r="J15" s="95" t="s">
        <v>218</v>
      </c>
      <c r="K15" s="95" t="s">
        <v>218</v>
      </c>
      <c r="L15" s="95" t="s">
        <v>218</v>
      </c>
      <c r="M15" s="95" t="s">
        <v>218</v>
      </c>
      <c r="N15" s="95" t="s">
        <v>218</v>
      </c>
      <c r="O15" s="95" t="s">
        <v>218</v>
      </c>
      <c r="P15" s="95" t="s">
        <v>228</v>
      </c>
      <c r="Q15" s="95" t="s">
        <v>228</v>
      </c>
      <c r="R15" s="95" t="s">
        <v>218</v>
      </c>
      <c r="S15" s="95" t="s">
        <v>218</v>
      </c>
      <c r="T15" s="95" t="s">
        <v>218</v>
      </c>
      <c r="U15" s="95" t="s">
        <v>218</v>
      </c>
      <c r="V15" s="95" t="s">
        <v>218</v>
      </c>
      <c r="W15" s="95" t="s">
        <v>218</v>
      </c>
      <c r="X15" s="95" t="s">
        <v>218</v>
      </c>
      <c r="Y15" s="95" t="s">
        <v>218</v>
      </c>
      <c r="Z15" s="95" t="s">
        <v>218</v>
      </c>
      <c r="AA15" s="95" t="s">
        <v>218</v>
      </c>
      <c r="AB15" s="95" t="s">
        <v>218</v>
      </c>
      <c r="AC15" s="94">
        <f>COUNTIF(J15:AB16,"SI")</f>
        <v>17</v>
      </c>
      <c r="AD15" s="96" t="str">
        <f t="shared" ref="AD15:AD38" si="11">+IF(AND(AC15&gt;0,AC15&lt;6),"MODERADO",IF(AC15&gt;=12,"CATASTRÓFICO",IF(AND(AC15&gt;5,AC15&lt;12),"MAYOR","")))</f>
        <v>CATASTRÓFICO</v>
      </c>
      <c r="AE15" s="92" t="str">
        <f t="shared" ref="AE15" si="12">+IF((H15="RARA VEZ")*AND(AD15="MODERADO"),"MODERADO",IF((H15="RARA VEZ")*AND(AD15="MAYOR"),"ALTO",IF((H15="RARA VEZ")*AND(AD15="CATASTRÓFICO"),"EXTREMO",IF((H15="IMPROBABLE")*AND(AD15="MODERADO"),"MODERADO",IF((H15="IMPROBABLE")*AND(AD15="MAYOR"),"ALTO",IF((H15="IMPROBABLE")*AND(AD15="CATASTRÓFICO"),"EXTREMO",IF((H15="POSIBLE")*AND(AD15="MODERADO"),"ALTO",IF((H15="POSIBLE")*AND(AD15="MAYOR"),"EXTREMO",IF((H15="POSIBLE")*AND(AD15="CATASTRÓFICO"),"EXTREMO",IF((H15="PROBABLE")*AND(AD15="MODERADO"),"ALTO",IF((H15="PROBABLE")*AND(AD15="MAYOR"),"EXTREMO",IF((H15="PROBABLE")*AND(AD15="CATASTRÓFICO"),"EXTREMO",IF((H15="CASI SEGURO")*AND(AD15="MODERADO"),"EXTREMO",IF((H15="CASI SEGURO")*AND(AD15="MAYOR"),"EXTREMO",IF((H15="CASI SEGURO")*AND(AD15="CATASTRÓFICO"),"EXTREMO","ERROR")))))))))))))))</f>
        <v>EXTREMO</v>
      </c>
      <c r="AF15" s="57" t="s">
        <v>287</v>
      </c>
      <c r="AG15" s="50" t="s">
        <v>286</v>
      </c>
      <c r="AH15" s="22" t="s">
        <v>211</v>
      </c>
      <c r="AI15" s="22">
        <f t="shared" si="1"/>
        <v>15</v>
      </c>
      <c r="AJ15" s="22" t="s">
        <v>212</v>
      </c>
      <c r="AK15" s="22">
        <f t="shared" si="2"/>
        <v>15</v>
      </c>
      <c r="AL15" s="22" t="s">
        <v>213</v>
      </c>
      <c r="AM15" s="22">
        <f t="shared" si="3"/>
        <v>15</v>
      </c>
      <c r="AN15" s="22" t="s">
        <v>214</v>
      </c>
      <c r="AO15" s="22">
        <f t="shared" si="4"/>
        <v>15</v>
      </c>
      <c r="AP15" s="22" t="s">
        <v>215</v>
      </c>
      <c r="AQ15" s="22">
        <f t="shared" ref="AQ15:AQ16" si="13">IF(AP15="Confiable",15,0)</f>
        <v>15</v>
      </c>
      <c r="AR15" s="22" t="s">
        <v>216</v>
      </c>
      <c r="AS15" s="22">
        <f t="shared" ref="AS15:AS16" si="14">IF(AR15="Se investigan y resuelven oportunamente",15,0)</f>
        <v>15</v>
      </c>
      <c r="AT15" s="22" t="s">
        <v>217</v>
      </c>
      <c r="AU15" s="22">
        <f t="shared" si="7"/>
        <v>10</v>
      </c>
      <c r="AV15" s="22">
        <f t="shared" si="8"/>
        <v>100</v>
      </c>
      <c r="AW15" s="60" t="str">
        <f t="shared" ref="AW15:AW40" si="15">IF(AV15&gt;95,"FUERTE",IF(AND(AV15&lt;95.01,AV15&gt;85.02),"MODERADO",IF(AND(AV15&lt;85.01,AV15&gt;1),"DEBIL","ESTABLECER CONTROL")))</f>
        <v>FUERTE</v>
      </c>
      <c r="AX15" s="93">
        <f>AVERAGE(AV15:AV16)</f>
        <v>100</v>
      </c>
      <c r="AY15" s="92" t="str">
        <f t="shared" ref="AY15" si="16">IF(AX15&gt;95,"FUERTE",IF(AND(AX15&lt;95.01,AX15&gt;85.02),"MODERADO",IF(AND(AX15&lt;85.01,AX15&gt;1),"DEBIL","0")))</f>
        <v>FUERTE</v>
      </c>
      <c r="AZ15" s="92" t="str">
        <f t="shared" ref="AZ15" si="17">IF(AND(H15="RARA VEZ",AY15="FUERTE"),"RARA VEZ",IF(AND(H15="RARA VEZ",AY15="MODERADO"),"RARA VEZ",IF(AND(H15="IMPROBABLE",AY15="FUERTE"),"RARA VEZ",IF(AND(H15="IMPROBABLE",AY15="MODERADO"),"RARA VEZ",IF(AND(H15="POSIBLE",AY15="FUERTE"),"RARA VEZ",IF(AND(H15="POSIBLE",AY15="MODERADO"),"IMPROBABLE",IF(AND(H15="PROBABLE",AY15="FUERTE"),"IMPROBABLE",IF(AND(H15="PROBABLE",AY15="MODERADO"),"POSIBLE",IF(AND(H15="CASI SEGURO",AY15="FUERTE"),"POSIBLE",IF(AND(H15="CASI SEGURO",AY15="MODERADO"),"PROBABLE",IF(AY15="DEBIL",H15,"ERROR")))))))))))</f>
        <v>RARA VEZ</v>
      </c>
      <c r="BA15" s="96" t="str">
        <f t="shared" ref="BA15" si="18">AD15</f>
        <v>CATASTRÓFICO</v>
      </c>
      <c r="BB15" s="99" t="s">
        <v>229</v>
      </c>
      <c r="BC15" s="143" t="s">
        <v>294</v>
      </c>
      <c r="BD15" s="144" t="s">
        <v>296</v>
      </c>
      <c r="BE15" s="142" t="s">
        <v>295</v>
      </c>
      <c r="BF15" s="146" t="s">
        <v>516</v>
      </c>
      <c r="BG15" s="148" t="s">
        <v>523</v>
      </c>
      <c r="BH15" s="150" t="s">
        <v>88</v>
      </c>
      <c r="BI15" s="20"/>
      <c r="BR15" s="15" t="s">
        <v>8</v>
      </c>
    </row>
    <row r="16" spans="1:70" ht="90.75" customHeight="1" x14ac:dyDescent="0.25">
      <c r="A16" s="92"/>
      <c r="B16" s="92"/>
      <c r="C16" s="94"/>
      <c r="D16" s="94"/>
      <c r="E16" s="94"/>
      <c r="F16" s="94"/>
      <c r="G16" s="94"/>
      <c r="H16" s="92"/>
      <c r="I16" s="94"/>
      <c r="J16" s="95"/>
      <c r="K16" s="95"/>
      <c r="L16" s="95"/>
      <c r="M16" s="95"/>
      <c r="N16" s="95"/>
      <c r="O16" s="95"/>
      <c r="P16" s="95"/>
      <c r="Q16" s="95"/>
      <c r="R16" s="95"/>
      <c r="S16" s="95"/>
      <c r="T16" s="95"/>
      <c r="U16" s="95"/>
      <c r="V16" s="95"/>
      <c r="W16" s="95"/>
      <c r="X16" s="95"/>
      <c r="Y16" s="95"/>
      <c r="Z16" s="95"/>
      <c r="AA16" s="95"/>
      <c r="AB16" s="95"/>
      <c r="AC16" s="94"/>
      <c r="AD16" s="96"/>
      <c r="AE16" s="92"/>
      <c r="AF16" s="57" t="s">
        <v>288</v>
      </c>
      <c r="AG16" s="50" t="s">
        <v>286</v>
      </c>
      <c r="AH16" s="22" t="s">
        <v>211</v>
      </c>
      <c r="AI16" s="22">
        <f t="shared" si="1"/>
        <v>15</v>
      </c>
      <c r="AJ16" s="22" t="s">
        <v>212</v>
      </c>
      <c r="AK16" s="22">
        <f t="shared" si="2"/>
        <v>15</v>
      </c>
      <c r="AL16" s="22" t="s">
        <v>213</v>
      </c>
      <c r="AM16" s="22">
        <f t="shared" si="3"/>
        <v>15</v>
      </c>
      <c r="AN16" s="22" t="s">
        <v>214</v>
      </c>
      <c r="AO16" s="22">
        <f t="shared" si="4"/>
        <v>15</v>
      </c>
      <c r="AP16" s="22" t="s">
        <v>215</v>
      </c>
      <c r="AQ16" s="22">
        <f t="shared" si="13"/>
        <v>15</v>
      </c>
      <c r="AR16" s="22" t="s">
        <v>216</v>
      </c>
      <c r="AS16" s="22">
        <f t="shared" si="14"/>
        <v>15</v>
      </c>
      <c r="AT16" s="22" t="s">
        <v>217</v>
      </c>
      <c r="AU16" s="22">
        <f t="shared" si="7"/>
        <v>10</v>
      </c>
      <c r="AV16" s="22">
        <f t="shared" si="8"/>
        <v>100</v>
      </c>
      <c r="AW16" s="60" t="str">
        <f t="shared" si="15"/>
        <v>FUERTE</v>
      </c>
      <c r="AX16" s="93"/>
      <c r="AY16" s="92"/>
      <c r="AZ16" s="92"/>
      <c r="BA16" s="92"/>
      <c r="BB16" s="94"/>
      <c r="BC16" s="143"/>
      <c r="BD16" s="144"/>
      <c r="BE16" s="142"/>
      <c r="BF16" s="147"/>
      <c r="BG16" s="149"/>
      <c r="BH16" s="151"/>
      <c r="BI16" s="20"/>
    </row>
    <row r="17" spans="1:72" ht="49.9" hidden="1" customHeight="1" thickBot="1" x14ac:dyDescent="0.25">
      <c r="A17" s="92"/>
      <c r="B17" s="92"/>
      <c r="C17" s="94" t="s">
        <v>57</v>
      </c>
      <c r="D17" s="94"/>
      <c r="E17" s="94"/>
      <c r="F17" s="94"/>
      <c r="G17" s="94"/>
      <c r="H17" s="92" t="str">
        <f t="shared" ref="H17" si="19">+IF(G17="NO SE HA PRESENTADO EN LOS UNTIMOS 5 AÑOS","RARA VEZ",IF(G17="AL MENOS 1 VEZ EN LOS ULTIMOS 5 AÑOS","IMPROBABLE",IF(G17="AL MENOS 1 VEZ EN LOS ULTIMOS 2 AÑOS","POSIBLE",IF(G17="AL MENOS 1 VEZ EN EL ULTIMO AÑO","PROBABLE",IF(G17="MAS DE 1 VEZ AL AÑO","CASI SEGURO","ERROR")))))</f>
        <v>ERROR</v>
      </c>
      <c r="I17" s="94" t="str">
        <f t="shared" ref="I17" si="20">+IF(H17="MUY BAJA","20%",IF(H17="BAJA","40%",IF(H17="MEDIA","60%",IF(H17="ALTA","80%",IF(H17="MUY ALTA","100%","ERROR")))))</f>
        <v>ERROR</v>
      </c>
      <c r="J17" s="95"/>
      <c r="K17" s="95"/>
      <c r="L17" s="95"/>
      <c r="M17" s="95"/>
      <c r="N17" s="95"/>
      <c r="O17" s="95"/>
      <c r="P17" s="95"/>
      <c r="Q17" s="95"/>
      <c r="R17" s="95"/>
      <c r="S17" s="95"/>
      <c r="T17" s="95"/>
      <c r="U17" s="95"/>
      <c r="V17" s="95"/>
      <c r="W17" s="95"/>
      <c r="X17" s="95"/>
      <c r="Y17" s="95"/>
      <c r="Z17" s="95"/>
      <c r="AA17" s="95"/>
      <c r="AB17" s="95"/>
      <c r="AC17" s="94">
        <f t="shared" ref="AC17" si="21">COUNTIF(J17:AB19,"SI")</f>
        <v>0</v>
      </c>
      <c r="AD17" s="96" t="str">
        <f t="shared" si="11"/>
        <v/>
      </c>
      <c r="AE17" s="92" t="str">
        <f t="shared" ref="AE17" si="22">+IF((H17="RARA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15"/>
        <v>ESTABLECER CONTROL</v>
      </c>
      <c r="AX17" s="93">
        <f t="shared" ref="AX17" si="23">AVERAGE(AV17:AV19)</f>
        <v>0</v>
      </c>
      <c r="AY17" s="92" t="str">
        <f t="shared" ref="AY17" si="24">IF(AX17&gt;95,"FUERTE",IF(AND(AX17&lt;95.01,AX17&gt;85.02),"MODERADO",IF(AND(AX17&lt;85.01,AX17&gt;1),"DEBIL","0")))</f>
        <v>0</v>
      </c>
      <c r="AZ17" s="92" t="str">
        <f t="shared" ref="AZ17" si="25">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96" t="str">
        <f t="shared" ref="BA17" si="26">AD17</f>
        <v/>
      </c>
      <c r="BB17" s="99"/>
      <c r="BC17" s="20"/>
      <c r="BD17" s="20"/>
      <c r="BE17" s="20"/>
      <c r="BF17" s="20"/>
      <c r="BG17" s="20"/>
      <c r="BH17" s="20"/>
      <c r="BI17" s="20"/>
      <c r="BR17" s="15" t="s">
        <v>13</v>
      </c>
    </row>
    <row r="18" spans="1:72" ht="49.9" hidden="1" customHeight="1" thickBot="1" x14ac:dyDescent="0.25">
      <c r="A18" s="92"/>
      <c r="B18" s="92"/>
      <c r="C18" s="94"/>
      <c r="D18" s="94"/>
      <c r="E18" s="94"/>
      <c r="F18" s="94"/>
      <c r="G18" s="94"/>
      <c r="H18" s="92"/>
      <c r="I18" s="94"/>
      <c r="J18" s="95"/>
      <c r="K18" s="95"/>
      <c r="L18" s="95"/>
      <c r="M18" s="95"/>
      <c r="N18" s="95"/>
      <c r="O18" s="95"/>
      <c r="P18" s="95"/>
      <c r="Q18" s="95"/>
      <c r="R18" s="95"/>
      <c r="S18" s="95"/>
      <c r="T18" s="95"/>
      <c r="U18" s="95"/>
      <c r="V18" s="95"/>
      <c r="W18" s="95"/>
      <c r="X18" s="95"/>
      <c r="Y18" s="95"/>
      <c r="Z18" s="95"/>
      <c r="AA18" s="95"/>
      <c r="AB18" s="95"/>
      <c r="AC18" s="94"/>
      <c r="AD18" s="96"/>
      <c r="AE18" s="92"/>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15"/>
        <v>ESTABLECER CONTROL</v>
      </c>
      <c r="AX18" s="93"/>
      <c r="AY18" s="92"/>
      <c r="AZ18" s="92"/>
      <c r="BA18" s="92"/>
      <c r="BB18" s="94"/>
      <c r="BC18" s="20"/>
      <c r="BD18" s="20"/>
      <c r="BE18" s="20"/>
      <c r="BF18" s="20"/>
      <c r="BG18" s="20"/>
      <c r="BH18" s="20"/>
      <c r="BI18" s="20"/>
      <c r="BR18" s="15" t="s">
        <v>14</v>
      </c>
    </row>
    <row r="19" spans="1:72" ht="49.9" hidden="1" customHeight="1" thickBot="1" x14ac:dyDescent="0.25">
      <c r="A19" s="92"/>
      <c r="B19" s="92"/>
      <c r="C19" s="94"/>
      <c r="D19" s="94"/>
      <c r="E19" s="94"/>
      <c r="F19" s="94"/>
      <c r="G19" s="94"/>
      <c r="H19" s="92"/>
      <c r="I19" s="94"/>
      <c r="J19" s="95"/>
      <c r="K19" s="95"/>
      <c r="L19" s="95"/>
      <c r="M19" s="95"/>
      <c r="N19" s="95"/>
      <c r="O19" s="95"/>
      <c r="P19" s="95"/>
      <c r="Q19" s="95"/>
      <c r="R19" s="95"/>
      <c r="S19" s="95"/>
      <c r="T19" s="95"/>
      <c r="U19" s="95"/>
      <c r="V19" s="95"/>
      <c r="W19" s="95"/>
      <c r="X19" s="95"/>
      <c r="Y19" s="95"/>
      <c r="Z19" s="95"/>
      <c r="AA19" s="95"/>
      <c r="AB19" s="95"/>
      <c r="AC19" s="94"/>
      <c r="AD19" s="96"/>
      <c r="AE19" s="92"/>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15"/>
        <v>ESTABLECER CONTROL</v>
      </c>
      <c r="AX19" s="93"/>
      <c r="AY19" s="92"/>
      <c r="AZ19" s="92"/>
      <c r="BA19" s="92"/>
      <c r="BB19" s="94"/>
      <c r="BC19" s="20"/>
      <c r="BD19" s="20"/>
      <c r="BE19" s="20"/>
      <c r="BF19" s="20"/>
      <c r="BG19" s="20"/>
      <c r="BH19" s="20"/>
      <c r="BI19" s="20"/>
      <c r="BR19" s="15" t="s">
        <v>15</v>
      </c>
    </row>
    <row r="20" spans="1:72" ht="49.9" hidden="1" customHeight="1" thickBot="1" x14ac:dyDescent="0.25">
      <c r="A20" s="92"/>
      <c r="B20" s="92"/>
      <c r="C20" s="94" t="s">
        <v>58</v>
      </c>
      <c r="D20" s="94"/>
      <c r="E20" s="94"/>
      <c r="F20" s="94"/>
      <c r="G20" s="94"/>
      <c r="H20" s="92" t="str">
        <f t="shared" ref="H20" si="27">+IF(G20="NO SE HA PRESENTADO EN LOS UNTIMOS 5 AÑOS","RARA VEZ",IF(G20="AL MENOS 1 VEZ EN LOS ULTIMOS 5 AÑOS","IMPROBABLE",IF(G20="AL MENOS 1 VEZ EN LOS ULTIMOS 2 AÑOS","POSIBLE",IF(G20="AL MENOS 1 VEZ EN EL ULTIMO AÑO","PROBABLE",IF(G20="MAS DE 1 VEZ AL AÑO","CASI SEGURO","ERROR")))))</f>
        <v>ERROR</v>
      </c>
      <c r="I20" s="94" t="str">
        <f t="shared" ref="I20" si="28">+IF(H20="MUY BAJA","20%",IF(H20="BAJA","40%",IF(H20="MEDIA","60%",IF(H20="ALTA","80%",IF(H20="MUY ALTA","100%","ERROR")))))</f>
        <v>ERROR</v>
      </c>
      <c r="J20" s="95"/>
      <c r="K20" s="95"/>
      <c r="L20" s="95"/>
      <c r="M20" s="95"/>
      <c r="N20" s="95"/>
      <c r="O20" s="95"/>
      <c r="P20" s="95"/>
      <c r="Q20" s="95"/>
      <c r="R20" s="95"/>
      <c r="S20" s="95"/>
      <c r="T20" s="95"/>
      <c r="U20" s="95"/>
      <c r="V20" s="95"/>
      <c r="W20" s="95"/>
      <c r="X20" s="95"/>
      <c r="Y20" s="95"/>
      <c r="Z20" s="95"/>
      <c r="AA20" s="95"/>
      <c r="AB20" s="95"/>
      <c r="AC20" s="94">
        <f t="shared" ref="AC20" si="29">COUNTIF(J20:AB22,"SI")</f>
        <v>0</v>
      </c>
      <c r="AD20" s="96" t="str">
        <f t="shared" si="11"/>
        <v/>
      </c>
      <c r="AE20" s="92" t="str">
        <f t="shared" ref="AE20" si="30">+IF((H20="RARA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15"/>
        <v>ESTABLECER CONTROL</v>
      </c>
      <c r="AX20" s="93">
        <f t="shared" ref="AX20" si="31">AVERAGE(AV20:AV22)</f>
        <v>0</v>
      </c>
      <c r="AY20" s="92" t="str">
        <f t="shared" ref="AY20" si="32">IF(AX20&gt;95,"FUERTE",IF(AND(AX20&lt;95.01,AX20&gt;85.02),"MODERADO",IF(AND(AX20&lt;85.01,AX20&gt;1),"DEBIL","0")))</f>
        <v>0</v>
      </c>
      <c r="AZ20" s="92" t="str">
        <f t="shared" ref="AZ20" si="33">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96" t="str">
        <f t="shared" ref="BA20" si="34">AD20</f>
        <v/>
      </c>
      <c r="BB20" s="99"/>
      <c r="BC20" s="20"/>
      <c r="BD20" s="20"/>
      <c r="BE20" s="20"/>
      <c r="BF20" s="20"/>
      <c r="BG20" s="20"/>
      <c r="BH20" s="20"/>
      <c r="BI20" s="20"/>
      <c r="BT20" s="15" t="s">
        <v>24</v>
      </c>
    </row>
    <row r="21" spans="1:72" ht="49.9" hidden="1" customHeight="1" thickBot="1" x14ac:dyDescent="0.25">
      <c r="A21" s="92"/>
      <c r="B21" s="92"/>
      <c r="C21" s="94"/>
      <c r="D21" s="94"/>
      <c r="E21" s="94"/>
      <c r="F21" s="94"/>
      <c r="G21" s="94"/>
      <c r="H21" s="92"/>
      <c r="I21" s="94"/>
      <c r="J21" s="95"/>
      <c r="K21" s="95"/>
      <c r="L21" s="95"/>
      <c r="M21" s="95"/>
      <c r="N21" s="95"/>
      <c r="O21" s="95"/>
      <c r="P21" s="95"/>
      <c r="Q21" s="95"/>
      <c r="R21" s="95"/>
      <c r="S21" s="95"/>
      <c r="T21" s="95"/>
      <c r="U21" s="95"/>
      <c r="V21" s="95"/>
      <c r="W21" s="95"/>
      <c r="X21" s="95"/>
      <c r="Y21" s="95"/>
      <c r="Z21" s="95"/>
      <c r="AA21" s="95"/>
      <c r="AB21" s="95"/>
      <c r="AC21" s="94"/>
      <c r="AD21" s="96"/>
      <c r="AE21" s="92"/>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15"/>
        <v>ESTABLECER CONTROL</v>
      </c>
      <c r="AX21" s="93"/>
      <c r="AY21" s="92"/>
      <c r="AZ21" s="92"/>
      <c r="BA21" s="92"/>
      <c r="BB21" s="94"/>
      <c r="BC21" s="20"/>
      <c r="BD21" s="20"/>
      <c r="BE21" s="20"/>
      <c r="BF21" s="20"/>
      <c r="BG21" s="20"/>
      <c r="BH21" s="20"/>
      <c r="BI21" s="20"/>
      <c r="BT21" s="15" t="s">
        <v>25</v>
      </c>
    </row>
    <row r="22" spans="1:72" ht="49.9" hidden="1" customHeight="1" thickBot="1" x14ac:dyDescent="0.25">
      <c r="A22" s="92"/>
      <c r="B22" s="92"/>
      <c r="C22" s="94"/>
      <c r="D22" s="94"/>
      <c r="E22" s="94"/>
      <c r="F22" s="94"/>
      <c r="G22" s="94"/>
      <c r="H22" s="92"/>
      <c r="I22" s="94"/>
      <c r="J22" s="95"/>
      <c r="K22" s="95"/>
      <c r="L22" s="95"/>
      <c r="M22" s="95"/>
      <c r="N22" s="95"/>
      <c r="O22" s="95"/>
      <c r="P22" s="95"/>
      <c r="Q22" s="95"/>
      <c r="R22" s="95"/>
      <c r="S22" s="95"/>
      <c r="T22" s="95"/>
      <c r="U22" s="95"/>
      <c r="V22" s="95"/>
      <c r="W22" s="95"/>
      <c r="X22" s="95"/>
      <c r="Y22" s="95"/>
      <c r="Z22" s="95"/>
      <c r="AA22" s="95"/>
      <c r="AB22" s="95"/>
      <c r="AC22" s="94"/>
      <c r="AD22" s="96"/>
      <c r="AE22" s="92"/>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15"/>
        <v>ESTABLECER CONTROL</v>
      </c>
      <c r="AX22" s="93"/>
      <c r="AY22" s="92"/>
      <c r="AZ22" s="92"/>
      <c r="BA22" s="92"/>
      <c r="BB22" s="94"/>
      <c r="BC22" s="20"/>
      <c r="BD22" s="20"/>
      <c r="BE22" s="20"/>
      <c r="BF22" s="20"/>
      <c r="BG22" s="20"/>
      <c r="BH22" s="20"/>
      <c r="BI22" s="20"/>
      <c r="BT22" s="15" t="s">
        <v>26</v>
      </c>
    </row>
    <row r="23" spans="1:72" ht="49.9" hidden="1" customHeight="1" thickBot="1" x14ac:dyDescent="0.25">
      <c r="A23" s="92"/>
      <c r="B23" s="92"/>
      <c r="C23" s="94" t="s">
        <v>59</v>
      </c>
      <c r="D23" s="94"/>
      <c r="E23" s="94"/>
      <c r="F23" s="94"/>
      <c r="G23" s="94"/>
      <c r="H23" s="92" t="str">
        <f t="shared" ref="H23" si="35">+IF(G23="NO SE HA PRESENTADO EN LOS UNTIMOS 5 AÑOS","RARA VEZ",IF(G23="AL MENOS 1 VEZ EN LOS ULTIMOS 5 AÑOS","IMPROBABLE",IF(G23="AL MENOS 1 VEZ EN LOS ULTIMOS 2 AÑOS","POSIBLE",IF(G23="AL MENOS 1 VEZ EN EL ULTIMO AÑO","PROBABLE",IF(G23="MAS DE 1 VEZ AL AÑO","CASI SEGURO","ERROR")))))</f>
        <v>ERROR</v>
      </c>
      <c r="I23" s="94" t="str">
        <f t="shared" ref="I23" si="36">+IF(H23="MUY BAJA","20%",IF(H23="BAJA","40%",IF(H23="MEDIA","60%",IF(H23="ALTA","80%",IF(H23="MUY ALTA","100%","ERROR")))))</f>
        <v>ERROR</v>
      </c>
      <c r="J23" s="95"/>
      <c r="K23" s="95"/>
      <c r="L23" s="95"/>
      <c r="M23" s="95"/>
      <c r="N23" s="95"/>
      <c r="O23" s="95"/>
      <c r="P23" s="95"/>
      <c r="Q23" s="95"/>
      <c r="R23" s="95"/>
      <c r="S23" s="95"/>
      <c r="T23" s="95"/>
      <c r="U23" s="95"/>
      <c r="V23" s="95"/>
      <c r="W23" s="95"/>
      <c r="X23" s="95"/>
      <c r="Y23" s="95"/>
      <c r="Z23" s="95"/>
      <c r="AA23" s="95"/>
      <c r="AB23" s="95"/>
      <c r="AC23" s="94">
        <f t="shared" ref="AC23" si="37">COUNTIF(J23:AB25,"SI")</f>
        <v>0</v>
      </c>
      <c r="AD23" s="96" t="str">
        <f t="shared" si="11"/>
        <v/>
      </c>
      <c r="AE23" s="92" t="str">
        <f t="shared" ref="AE23" si="38">+IF((H23="RARA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15"/>
        <v>ESTABLECER CONTROL</v>
      </c>
      <c r="AX23" s="93">
        <f t="shared" ref="AX23" si="39">AVERAGE(AV23:AV25)</f>
        <v>0</v>
      </c>
      <c r="AY23" s="92" t="str">
        <f t="shared" ref="AY23" si="40">IF(AX23&gt;95,"FUERTE",IF(AND(AX23&lt;95.01,AX23&gt;85.02),"MODERADO",IF(AND(AX23&lt;85.01,AX23&gt;1),"DEBIL","0")))</f>
        <v>0</v>
      </c>
      <c r="AZ23" s="92" t="str">
        <f t="shared" ref="AZ23" si="41">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96" t="str">
        <f t="shared" ref="BA23" si="42">AD23</f>
        <v/>
      </c>
      <c r="BB23" s="99"/>
      <c r="BC23" s="20"/>
      <c r="BD23" s="20"/>
      <c r="BE23" s="20"/>
      <c r="BF23" s="20"/>
      <c r="BG23" s="20"/>
      <c r="BH23" s="20"/>
      <c r="BI23" s="20"/>
    </row>
    <row r="24" spans="1:72" ht="49.9" hidden="1" customHeight="1" thickBot="1" x14ac:dyDescent="0.25">
      <c r="A24" s="92"/>
      <c r="B24" s="92"/>
      <c r="C24" s="94"/>
      <c r="D24" s="94"/>
      <c r="E24" s="94"/>
      <c r="F24" s="94"/>
      <c r="G24" s="94"/>
      <c r="H24" s="92"/>
      <c r="I24" s="94"/>
      <c r="J24" s="95"/>
      <c r="K24" s="95"/>
      <c r="L24" s="95"/>
      <c r="M24" s="95"/>
      <c r="N24" s="95"/>
      <c r="O24" s="95"/>
      <c r="P24" s="95"/>
      <c r="Q24" s="95"/>
      <c r="R24" s="95"/>
      <c r="S24" s="95"/>
      <c r="T24" s="95"/>
      <c r="U24" s="95"/>
      <c r="V24" s="95"/>
      <c r="W24" s="95"/>
      <c r="X24" s="95"/>
      <c r="Y24" s="95"/>
      <c r="Z24" s="95"/>
      <c r="AA24" s="95"/>
      <c r="AB24" s="95"/>
      <c r="AC24" s="94"/>
      <c r="AD24" s="96"/>
      <c r="AE24" s="92"/>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15"/>
        <v>ESTABLECER CONTROL</v>
      </c>
      <c r="AX24" s="93"/>
      <c r="AY24" s="92"/>
      <c r="AZ24" s="92"/>
      <c r="BA24" s="92"/>
      <c r="BB24" s="94"/>
      <c r="BC24" s="20"/>
      <c r="BD24" s="20"/>
      <c r="BE24" s="20"/>
      <c r="BF24" s="20"/>
      <c r="BG24" s="20"/>
      <c r="BH24" s="20"/>
      <c r="BI24" s="20"/>
    </row>
    <row r="25" spans="1:72" ht="49.9" hidden="1" customHeight="1" thickBot="1" x14ac:dyDescent="0.25">
      <c r="A25" s="92"/>
      <c r="B25" s="92"/>
      <c r="C25" s="94"/>
      <c r="D25" s="94"/>
      <c r="E25" s="94"/>
      <c r="F25" s="94"/>
      <c r="G25" s="94"/>
      <c r="H25" s="92"/>
      <c r="I25" s="94"/>
      <c r="J25" s="95"/>
      <c r="K25" s="95"/>
      <c r="L25" s="95"/>
      <c r="M25" s="95"/>
      <c r="N25" s="95"/>
      <c r="O25" s="95"/>
      <c r="P25" s="95"/>
      <c r="Q25" s="95"/>
      <c r="R25" s="95"/>
      <c r="S25" s="95"/>
      <c r="T25" s="95"/>
      <c r="U25" s="95"/>
      <c r="V25" s="95"/>
      <c r="W25" s="95"/>
      <c r="X25" s="95"/>
      <c r="Y25" s="95"/>
      <c r="Z25" s="95"/>
      <c r="AA25" s="95"/>
      <c r="AB25" s="95"/>
      <c r="AC25" s="94"/>
      <c r="AD25" s="96"/>
      <c r="AE25" s="92"/>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15"/>
        <v>ESTABLECER CONTROL</v>
      </c>
      <c r="AX25" s="93"/>
      <c r="AY25" s="92"/>
      <c r="AZ25" s="92"/>
      <c r="BA25" s="92"/>
      <c r="BB25" s="94"/>
      <c r="BC25" s="20"/>
      <c r="BD25" s="20"/>
      <c r="BE25" s="20"/>
      <c r="BF25" s="20"/>
      <c r="BG25" s="20"/>
      <c r="BH25" s="20"/>
      <c r="BI25" s="20"/>
    </row>
    <row r="26" spans="1:72" ht="49.9" hidden="1" customHeight="1" thickBot="1" x14ac:dyDescent="0.25">
      <c r="A26" s="92"/>
      <c r="B26" s="92"/>
      <c r="C26" s="94" t="s">
        <v>60</v>
      </c>
      <c r="D26" s="94"/>
      <c r="E26" s="94"/>
      <c r="F26" s="94"/>
      <c r="G26" s="94"/>
      <c r="H26" s="92" t="str">
        <f t="shared" ref="H26" si="43">+IF(G26="NO SE HA PRESENTADO EN LOS UNTIMOS 5 AÑOS","RARA VEZ",IF(G26="AL MENOS 1 VEZ EN LOS ULTIMOS 5 AÑOS","IMPROBABLE",IF(G26="AL MENOS 1 VEZ EN LOS ULTIMOS 2 AÑOS","POSIBLE",IF(G26="AL MENOS 1 VEZ EN EL ULTIMO AÑO","PROBABLE",IF(G26="MAS DE 1 VEZ AL AÑO","CASI SEGURO","ERROR")))))</f>
        <v>ERROR</v>
      </c>
      <c r="I26" s="94" t="str">
        <f t="shared" ref="I26" si="44">+IF(H26="MUY BAJA","20%",IF(H26="BAJA","40%",IF(H26="MEDIA","60%",IF(H26="ALTA","80%",IF(H26="MUY ALTA","100%","ERROR")))))</f>
        <v>ERROR</v>
      </c>
      <c r="J26" s="95"/>
      <c r="K26" s="95"/>
      <c r="L26" s="95"/>
      <c r="M26" s="95"/>
      <c r="N26" s="95"/>
      <c r="O26" s="95"/>
      <c r="P26" s="95"/>
      <c r="Q26" s="95"/>
      <c r="R26" s="95"/>
      <c r="S26" s="95"/>
      <c r="T26" s="95"/>
      <c r="U26" s="95"/>
      <c r="V26" s="95"/>
      <c r="W26" s="95"/>
      <c r="X26" s="95"/>
      <c r="Y26" s="95"/>
      <c r="Z26" s="95"/>
      <c r="AA26" s="95"/>
      <c r="AB26" s="95"/>
      <c r="AC26" s="94">
        <f t="shared" ref="AC26" si="45">COUNTIF(J26:AB28,"SI")</f>
        <v>0</v>
      </c>
      <c r="AD26" s="96" t="str">
        <f t="shared" si="11"/>
        <v/>
      </c>
      <c r="AE26" s="92" t="str">
        <f t="shared" ref="AE26" si="46">+IF((H26="RARA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15"/>
        <v>ESTABLECER CONTROL</v>
      </c>
      <c r="AX26" s="93">
        <f t="shared" ref="AX26" si="47">AVERAGE(AV26:AV28)</f>
        <v>0</v>
      </c>
      <c r="AY26" s="92" t="str">
        <f t="shared" ref="AY26" si="48">IF(AX26&gt;95,"FUERTE",IF(AND(AX26&lt;95.01,AX26&gt;85.02),"MODERADO",IF(AND(AX26&lt;85.01,AX26&gt;1),"DEBIL","0")))</f>
        <v>0</v>
      </c>
      <c r="AZ26" s="92" t="str">
        <f t="shared" ref="AZ26" si="49">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96" t="str">
        <f t="shared" ref="BA26" si="50">AD26</f>
        <v/>
      </c>
      <c r="BB26" s="99"/>
      <c r="BC26" s="20"/>
      <c r="BD26" s="20"/>
      <c r="BE26" s="20"/>
      <c r="BF26" s="20"/>
      <c r="BG26" s="20"/>
      <c r="BH26" s="20"/>
      <c r="BI26" s="20"/>
    </row>
    <row r="27" spans="1:72" ht="49.9" hidden="1" customHeight="1" thickBot="1" x14ac:dyDescent="0.25">
      <c r="A27" s="92"/>
      <c r="B27" s="92"/>
      <c r="C27" s="94"/>
      <c r="D27" s="94"/>
      <c r="E27" s="94"/>
      <c r="F27" s="94"/>
      <c r="G27" s="94"/>
      <c r="H27" s="92"/>
      <c r="I27" s="94"/>
      <c r="J27" s="95"/>
      <c r="K27" s="95"/>
      <c r="L27" s="95"/>
      <c r="M27" s="95"/>
      <c r="N27" s="95"/>
      <c r="O27" s="95"/>
      <c r="P27" s="95"/>
      <c r="Q27" s="95"/>
      <c r="R27" s="95"/>
      <c r="S27" s="95"/>
      <c r="T27" s="95"/>
      <c r="U27" s="95"/>
      <c r="V27" s="95"/>
      <c r="W27" s="95"/>
      <c r="X27" s="95"/>
      <c r="Y27" s="95"/>
      <c r="Z27" s="95"/>
      <c r="AA27" s="95"/>
      <c r="AB27" s="95"/>
      <c r="AC27" s="94"/>
      <c r="AD27" s="96"/>
      <c r="AE27" s="92"/>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15"/>
        <v>ESTABLECER CONTROL</v>
      </c>
      <c r="AX27" s="93"/>
      <c r="AY27" s="92"/>
      <c r="AZ27" s="92"/>
      <c r="BA27" s="92"/>
      <c r="BB27" s="94"/>
      <c r="BC27" s="20"/>
      <c r="BD27" s="20"/>
      <c r="BE27" s="20"/>
      <c r="BF27" s="20"/>
      <c r="BG27" s="20"/>
      <c r="BH27" s="20"/>
      <c r="BI27" s="20"/>
    </row>
    <row r="28" spans="1:72" ht="49.9" hidden="1" customHeight="1" thickBot="1" x14ac:dyDescent="0.25">
      <c r="A28" s="92"/>
      <c r="B28" s="92"/>
      <c r="C28" s="94"/>
      <c r="D28" s="94"/>
      <c r="E28" s="94"/>
      <c r="F28" s="94"/>
      <c r="G28" s="94"/>
      <c r="H28" s="92"/>
      <c r="I28" s="94"/>
      <c r="J28" s="95"/>
      <c r="K28" s="95"/>
      <c r="L28" s="95"/>
      <c r="M28" s="95"/>
      <c r="N28" s="95"/>
      <c r="O28" s="95"/>
      <c r="P28" s="95"/>
      <c r="Q28" s="95"/>
      <c r="R28" s="95"/>
      <c r="S28" s="95"/>
      <c r="T28" s="95"/>
      <c r="U28" s="95"/>
      <c r="V28" s="95"/>
      <c r="W28" s="95"/>
      <c r="X28" s="95"/>
      <c r="Y28" s="95"/>
      <c r="Z28" s="95"/>
      <c r="AA28" s="95"/>
      <c r="AB28" s="95"/>
      <c r="AC28" s="94"/>
      <c r="AD28" s="96"/>
      <c r="AE28" s="92"/>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15"/>
        <v>ESTABLECER CONTROL</v>
      </c>
      <c r="AX28" s="93"/>
      <c r="AY28" s="92"/>
      <c r="AZ28" s="92"/>
      <c r="BA28" s="92"/>
      <c r="BB28" s="94"/>
      <c r="BC28" s="20"/>
      <c r="BD28" s="20"/>
      <c r="BE28" s="20"/>
      <c r="BF28" s="20"/>
      <c r="BG28" s="20"/>
      <c r="BH28" s="20"/>
      <c r="BI28" s="20"/>
    </row>
    <row r="29" spans="1:72" ht="49.9" hidden="1" customHeight="1" thickBot="1" x14ac:dyDescent="0.25">
      <c r="A29" s="92"/>
      <c r="B29" s="92"/>
      <c r="C29" s="94" t="s">
        <v>61</v>
      </c>
      <c r="D29" s="94"/>
      <c r="E29" s="94"/>
      <c r="F29" s="94"/>
      <c r="G29" s="94"/>
      <c r="H29" s="92" t="str">
        <f t="shared" ref="H29" si="51">+IF(G29="NO SE HA PRESENTADO EN LOS UNTIMOS 5 AÑOS","RARA VEZ",IF(G29="AL MENOS 1 VEZ EN LOS ULTIMOS 5 AÑOS","IMPROBABLE",IF(G29="AL MENOS 1 VEZ EN LOS ULTIMOS 2 AÑOS","POSIBLE",IF(G29="AL MENOS 1 VEZ EN EL ULTIMO AÑO","PROBABLE",IF(G29="MAS DE 1 VEZ AL AÑO","CASI SEGURO","ERROR")))))</f>
        <v>ERROR</v>
      </c>
      <c r="I29" s="94" t="str">
        <f t="shared" ref="I29" si="52">+IF(H29="MUY BAJA","20%",IF(H29="BAJA","40%",IF(H29="MEDIA","60%",IF(H29="ALTA","80%",IF(H29="MUY ALTA","100%","ERROR")))))</f>
        <v>ERROR</v>
      </c>
      <c r="J29" s="95"/>
      <c r="K29" s="95"/>
      <c r="L29" s="95"/>
      <c r="M29" s="95"/>
      <c r="N29" s="95"/>
      <c r="O29" s="95"/>
      <c r="P29" s="95"/>
      <c r="Q29" s="95"/>
      <c r="R29" s="95"/>
      <c r="S29" s="95"/>
      <c r="T29" s="95"/>
      <c r="U29" s="95"/>
      <c r="V29" s="95"/>
      <c r="W29" s="95"/>
      <c r="X29" s="95"/>
      <c r="Y29" s="95"/>
      <c r="Z29" s="95"/>
      <c r="AA29" s="95"/>
      <c r="AB29" s="95"/>
      <c r="AC29" s="94">
        <f t="shared" ref="AC29" si="53">COUNTIF(J29:AB31,"SI")</f>
        <v>0</v>
      </c>
      <c r="AD29" s="96" t="str">
        <f t="shared" si="11"/>
        <v/>
      </c>
      <c r="AE29" s="92" t="str">
        <f t="shared" ref="AE29" si="54">+IF((H29="RARA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15"/>
        <v>ESTABLECER CONTROL</v>
      </c>
      <c r="AX29" s="93">
        <f t="shared" ref="AX29" si="55">AVERAGE(AV29:AV31)</f>
        <v>0</v>
      </c>
      <c r="AY29" s="92" t="str">
        <f t="shared" ref="AY29" si="56">IF(AX29&gt;95,"FUERTE",IF(AND(AX29&lt;95.01,AX29&gt;85.02),"MODERADO",IF(AND(AX29&lt;85.01,AX29&gt;1),"DEBIL","0")))</f>
        <v>0</v>
      </c>
      <c r="AZ29" s="92" t="str">
        <f t="shared" ref="AZ29" si="57">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96" t="str">
        <f t="shared" ref="BA29" si="58">AD29</f>
        <v/>
      </c>
      <c r="BB29" s="99"/>
      <c r="BC29" s="20"/>
      <c r="BD29" s="20"/>
      <c r="BE29" s="20"/>
      <c r="BF29" s="20"/>
      <c r="BG29" s="20"/>
      <c r="BH29" s="20"/>
      <c r="BI29" s="20"/>
    </row>
    <row r="30" spans="1:72" ht="49.9" hidden="1" customHeight="1" thickBot="1" x14ac:dyDescent="0.25">
      <c r="A30" s="92"/>
      <c r="B30" s="92"/>
      <c r="C30" s="94"/>
      <c r="D30" s="94"/>
      <c r="E30" s="94"/>
      <c r="F30" s="94"/>
      <c r="G30" s="94"/>
      <c r="H30" s="92"/>
      <c r="I30" s="94"/>
      <c r="J30" s="95"/>
      <c r="K30" s="95"/>
      <c r="L30" s="95"/>
      <c r="M30" s="95"/>
      <c r="N30" s="95"/>
      <c r="O30" s="95"/>
      <c r="P30" s="95"/>
      <c r="Q30" s="95"/>
      <c r="R30" s="95"/>
      <c r="S30" s="95"/>
      <c r="T30" s="95"/>
      <c r="U30" s="95"/>
      <c r="V30" s="95"/>
      <c r="W30" s="95"/>
      <c r="X30" s="95"/>
      <c r="Y30" s="95"/>
      <c r="Z30" s="95"/>
      <c r="AA30" s="95"/>
      <c r="AB30" s="95"/>
      <c r="AC30" s="94"/>
      <c r="AD30" s="96"/>
      <c r="AE30" s="92"/>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15"/>
        <v>ESTABLECER CONTROL</v>
      </c>
      <c r="AX30" s="93"/>
      <c r="AY30" s="92"/>
      <c r="AZ30" s="92"/>
      <c r="BA30" s="92"/>
      <c r="BB30" s="94"/>
      <c r="BC30" s="20"/>
      <c r="BD30" s="20"/>
      <c r="BE30" s="20"/>
      <c r="BF30" s="20"/>
      <c r="BG30" s="20"/>
      <c r="BH30" s="20"/>
      <c r="BI30" s="20"/>
    </row>
    <row r="31" spans="1:72" ht="49.9" hidden="1" customHeight="1" thickBot="1" x14ac:dyDescent="0.25">
      <c r="A31" s="92"/>
      <c r="B31" s="92"/>
      <c r="C31" s="94"/>
      <c r="D31" s="94"/>
      <c r="E31" s="94"/>
      <c r="F31" s="94"/>
      <c r="G31" s="94"/>
      <c r="H31" s="92"/>
      <c r="I31" s="94"/>
      <c r="J31" s="95"/>
      <c r="K31" s="95"/>
      <c r="L31" s="95"/>
      <c r="M31" s="95"/>
      <c r="N31" s="95"/>
      <c r="O31" s="95"/>
      <c r="P31" s="95"/>
      <c r="Q31" s="95"/>
      <c r="R31" s="95"/>
      <c r="S31" s="95"/>
      <c r="T31" s="95"/>
      <c r="U31" s="95"/>
      <c r="V31" s="95"/>
      <c r="W31" s="95"/>
      <c r="X31" s="95"/>
      <c r="Y31" s="95"/>
      <c r="Z31" s="95"/>
      <c r="AA31" s="95"/>
      <c r="AB31" s="95"/>
      <c r="AC31" s="94"/>
      <c r="AD31" s="96"/>
      <c r="AE31" s="92"/>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15"/>
        <v>ESTABLECER CONTROL</v>
      </c>
      <c r="AX31" s="93"/>
      <c r="AY31" s="92"/>
      <c r="AZ31" s="92"/>
      <c r="BA31" s="92"/>
      <c r="BB31" s="94"/>
      <c r="BC31" s="20"/>
      <c r="BD31" s="20"/>
      <c r="BE31" s="20"/>
      <c r="BF31" s="20"/>
      <c r="BG31" s="20"/>
      <c r="BH31" s="20"/>
      <c r="BI31" s="20"/>
    </row>
    <row r="32" spans="1:72" ht="49.9" hidden="1" customHeight="1" thickBot="1" x14ac:dyDescent="0.25">
      <c r="A32" s="92"/>
      <c r="B32" s="92"/>
      <c r="C32" s="94" t="s">
        <v>62</v>
      </c>
      <c r="D32" s="94"/>
      <c r="E32" s="94"/>
      <c r="F32" s="94"/>
      <c r="G32" s="94"/>
      <c r="H32" s="92" t="str">
        <f t="shared" ref="H32" si="59">+IF(G32="NO SE HA PRESENTADO EN LOS UNTIMOS 5 AÑOS","RARA VEZ",IF(G32="AL MENOS 1 VEZ EN LOS ULTIMOS 5 AÑOS","IMPROBABLE",IF(G32="AL MENOS 1 VEZ EN LOS ULTIMOS 2 AÑOS","POSIBLE",IF(G32="AL MENOS 1 VEZ EN EL ULTIMO AÑO","PROBABLE",IF(G32="MAS DE 1 VEZ AL AÑO","CASI SEGURO","ERROR")))))</f>
        <v>ERROR</v>
      </c>
      <c r="I32" s="94" t="str">
        <f t="shared" ref="I32" si="60">+IF(H32="MUY BAJA","20%",IF(H32="BAJA","40%",IF(H32="MEDIA","60%",IF(H32="ALTA","80%",IF(H32="MUY ALTA","100%","ERROR")))))</f>
        <v>ERROR</v>
      </c>
      <c r="J32" s="95"/>
      <c r="K32" s="95"/>
      <c r="L32" s="95"/>
      <c r="M32" s="95"/>
      <c r="N32" s="95"/>
      <c r="O32" s="95"/>
      <c r="P32" s="95"/>
      <c r="Q32" s="95"/>
      <c r="R32" s="95"/>
      <c r="S32" s="95"/>
      <c r="T32" s="95"/>
      <c r="U32" s="95"/>
      <c r="V32" s="95"/>
      <c r="W32" s="95"/>
      <c r="X32" s="95"/>
      <c r="Y32" s="95"/>
      <c r="Z32" s="95"/>
      <c r="AA32" s="95"/>
      <c r="AB32" s="95"/>
      <c r="AC32" s="94">
        <f t="shared" ref="AC32" si="61">COUNTIF(J32:AB34,"SI")</f>
        <v>0</v>
      </c>
      <c r="AD32" s="96" t="str">
        <f t="shared" si="11"/>
        <v/>
      </c>
      <c r="AE32" s="92" t="str">
        <f t="shared" ref="AE32" si="62">+IF((H32="RARA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15"/>
        <v>ESTABLECER CONTROL</v>
      </c>
      <c r="AX32" s="93">
        <f t="shared" ref="AX32" si="63">AVERAGE(AV32:AV34)</f>
        <v>0</v>
      </c>
      <c r="AY32" s="92" t="str">
        <f t="shared" ref="AY32" si="64">IF(AX32&gt;95,"FUERTE",IF(AND(AX32&lt;95.01,AX32&gt;85.02),"MODERADO",IF(AND(AX32&lt;85.01,AX32&gt;1),"DEBIL","0")))</f>
        <v>0</v>
      </c>
      <c r="AZ32" s="92" t="str">
        <f t="shared" ref="AZ32" si="65">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96" t="str">
        <f t="shared" ref="BA32" si="66">AD32</f>
        <v/>
      </c>
      <c r="BB32" s="99"/>
      <c r="BC32" s="20"/>
      <c r="BD32" s="20"/>
      <c r="BE32" s="20"/>
      <c r="BF32" s="20"/>
      <c r="BG32" s="20"/>
      <c r="BH32" s="20"/>
      <c r="BI32" s="20"/>
    </row>
    <row r="33" spans="1:61" ht="49.9" hidden="1" customHeight="1" thickBot="1" x14ac:dyDescent="0.25">
      <c r="A33" s="92"/>
      <c r="B33" s="92"/>
      <c r="C33" s="94"/>
      <c r="D33" s="94"/>
      <c r="E33" s="94"/>
      <c r="F33" s="94"/>
      <c r="G33" s="94"/>
      <c r="H33" s="92"/>
      <c r="I33" s="94"/>
      <c r="J33" s="95"/>
      <c r="K33" s="95"/>
      <c r="L33" s="95"/>
      <c r="M33" s="95"/>
      <c r="N33" s="95"/>
      <c r="O33" s="95"/>
      <c r="P33" s="95"/>
      <c r="Q33" s="95"/>
      <c r="R33" s="95"/>
      <c r="S33" s="95"/>
      <c r="T33" s="95"/>
      <c r="U33" s="95"/>
      <c r="V33" s="95"/>
      <c r="W33" s="95"/>
      <c r="X33" s="95"/>
      <c r="Y33" s="95"/>
      <c r="Z33" s="95"/>
      <c r="AA33" s="95"/>
      <c r="AB33" s="95"/>
      <c r="AC33" s="94"/>
      <c r="AD33" s="96"/>
      <c r="AE33" s="92"/>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15"/>
        <v>ESTABLECER CONTROL</v>
      </c>
      <c r="AX33" s="93"/>
      <c r="AY33" s="92"/>
      <c r="AZ33" s="92"/>
      <c r="BA33" s="92"/>
      <c r="BB33" s="94"/>
      <c r="BC33" s="20"/>
      <c r="BD33" s="20"/>
      <c r="BE33" s="20"/>
      <c r="BF33" s="20"/>
      <c r="BG33" s="20"/>
      <c r="BH33" s="20"/>
      <c r="BI33" s="20"/>
    </row>
    <row r="34" spans="1:61" ht="49.9" hidden="1" customHeight="1" thickBot="1" x14ac:dyDescent="0.25">
      <c r="A34" s="92"/>
      <c r="B34" s="92"/>
      <c r="C34" s="94"/>
      <c r="D34" s="94"/>
      <c r="E34" s="94"/>
      <c r="F34" s="94"/>
      <c r="G34" s="94"/>
      <c r="H34" s="92"/>
      <c r="I34" s="94"/>
      <c r="J34" s="95"/>
      <c r="K34" s="95"/>
      <c r="L34" s="95"/>
      <c r="M34" s="95"/>
      <c r="N34" s="95"/>
      <c r="O34" s="95"/>
      <c r="P34" s="95"/>
      <c r="Q34" s="95"/>
      <c r="R34" s="95"/>
      <c r="S34" s="95"/>
      <c r="T34" s="95"/>
      <c r="U34" s="95"/>
      <c r="V34" s="95"/>
      <c r="W34" s="95"/>
      <c r="X34" s="95"/>
      <c r="Y34" s="95"/>
      <c r="Z34" s="95"/>
      <c r="AA34" s="95"/>
      <c r="AB34" s="95"/>
      <c r="AC34" s="94"/>
      <c r="AD34" s="96"/>
      <c r="AE34" s="92"/>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15"/>
        <v>ESTABLECER CONTROL</v>
      </c>
      <c r="AX34" s="93"/>
      <c r="AY34" s="92"/>
      <c r="AZ34" s="92"/>
      <c r="BA34" s="92"/>
      <c r="BB34" s="94"/>
      <c r="BC34" s="20"/>
      <c r="BD34" s="20"/>
      <c r="BE34" s="20"/>
      <c r="BF34" s="20"/>
      <c r="BG34" s="20"/>
      <c r="BH34" s="20"/>
      <c r="BI34" s="20"/>
    </row>
    <row r="35" spans="1:61" ht="49.9" hidden="1" customHeight="1" thickBot="1" x14ac:dyDescent="0.25">
      <c r="A35" s="92"/>
      <c r="B35" s="92"/>
      <c r="C35" s="94" t="s">
        <v>63</v>
      </c>
      <c r="D35" s="94"/>
      <c r="E35" s="94"/>
      <c r="F35" s="94"/>
      <c r="G35" s="94"/>
      <c r="H35" s="92" t="str">
        <f t="shared" ref="H35" si="67">+IF(G35="NO SE HA PRESENTADO EN LOS UNTIMOS 5 AÑOS","RARA VEZ",IF(G35="AL MENOS 1 VEZ EN LOS ULTIMOS 5 AÑOS","IMPROBABLE",IF(G35="AL MENOS 1 VEZ EN LOS ULTIMOS 2 AÑOS","POSIBLE",IF(G35="AL MENOS 1 VEZ EN EL ULTIMO AÑO","PROBABLE",IF(G35="MAS DE 1 VEZ AL AÑO","CASI SEGURO","ERROR")))))</f>
        <v>ERROR</v>
      </c>
      <c r="I35" s="94" t="str">
        <f t="shared" ref="I35" si="68">+IF(H35="MUY BAJA","20%",IF(H35="BAJA","40%",IF(H35="MEDIA","60%",IF(H35="ALTA","80%",IF(H35="MUY ALTA","100%","ERROR")))))</f>
        <v>ERROR</v>
      </c>
      <c r="J35" s="95"/>
      <c r="K35" s="95"/>
      <c r="L35" s="95"/>
      <c r="M35" s="95"/>
      <c r="N35" s="95"/>
      <c r="O35" s="95"/>
      <c r="P35" s="95"/>
      <c r="Q35" s="95"/>
      <c r="R35" s="95"/>
      <c r="S35" s="95"/>
      <c r="T35" s="95"/>
      <c r="U35" s="95"/>
      <c r="V35" s="95"/>
      <c r="W35" s="95"/>
      <c r="X35" s="95"/>
      <c r="Y35" s="95"/>
      <c r="Z35" s="95"/>
      <c r="AA35" s="95"/>
      <c r="AB35" s="95"/>
      <c r="AC35" s="94">
        <f t="shared" ref="AC35" si="69">COUNTIF(J35:AB37,"SI")</f>
        <v>0</v>
      </c>
      <c r="AD35" s="96" t="str">
        <f t="shared" si="11"/>
        <v/>
      </c>
      <c r="AE35" s="92" t="str">
        <f t="shared" ref="AE35" si="70">+IF((H35="RARA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15"/>
        <v>ESTABLECER CONTROL</v>
      </c>
      <c r="AX35" s="93">
        <f t="shared" ref="AX35" si="71">AVERAGE(AV35:AV37)</f>
        <v>0</v>
      </c>
      <c r="AY35" s="92" t="str">
        <f t="shared" ref="AY35" si="72">IF(AX35&gt;95,"FUERTE",IF(AND(AX35&lt;95.01,AX35&gt;85.02),"MODERADO",IF(AND(AX35&lt;85.01,AX35&gt;1),"DEBIL","0")))</f>
        <v>0</v>
      </c>
      <c r="AZ35" s="92" t="str">
        <f t="shared" ref="AZ35" si="73">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96" t="str">
        <f t="shared" ref="BA35" si="74">AD35</f>
        <v/>
      </c>
      <c r="BB35" s="99"/>
      <c r="BC35" s="20"/>
      <c r="BD35" s="20"/>
      <c r="BE35" s="20"/>
      <c r="BF35" s="20"/>
      <c r="BG35" s="20"/>
      <c r="BH35" s="20"/>
      <c r="BI35" s="20"/>
    </row>
    <row r="36" spans="1:61" ht="49.9" hidden="1" customHeight="1" thickBot="1" x14ac:dyDescent="0.25">
      <c r="A36" s="92"/>
      <c r="B36" s="92"/>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15"/>
        <v>ESTABLECER CONTROL</v>
      </c>
      <c r="AX36" s="93"/>
      <c r="AY36" s="92"/>
      <c r="AZ36" s="92"/>
      <c r="BA36" s="92"/>
      <c r="BB36" s="94"/>
      <c r="BC36" s="20"/>
      <c r="BD36" s="20"/>
      <c r="BE36" s="20"/>
      <c r="BF36" s="20"/>
      <c r="BG36" s="20"/>
      <c r="BH36" s="20"/>
      <c r="BI36" s="20"/>
    </row>
    <row r="37" spans="1:61" ht="49.9" hidden="1" customHeight="1" thickBot="1" x14ac:dyDescent="0.25">
      <c r="A37" s="92"/>
      <c r="B37" s="92"/>
      <c r="C37" s="94"/>
      <c r="D37" s="94"/>
      <c r="E37" s="94"/>
      <c r="F37" s="94"/>
      <c r="G37" s="94"/>
      <c r="H37" s="92"/>
      <c r="I37" s="94"/>
      <c r="J37" s="95"/>
      <c r="K37" s="95"/>
      <c r="L37" s="95"/>
      <c r="M37" s="95"/>
      <c r="N37" s="95"/>
      <c r="O37" s="95"/>
      <c r="P37" s="95"/>
      <c r="Q37" s="95"/>
      <c r="R37" s="95"/>
      <c r="S37" s="95"/>
      <c r="T37" s="95"/>
      <c r="U37" s="95"/>
      <c r="V37" s="95"/>
      <c r="W37" s="95"/>
      <c r="X37" s="95"/>
      <c r="Y37" s="95"/>
      <c r="Z37" s="95"/>
      <c r="AA37" s="95"/>
      <c r="AB37" s="95"/>
      <c r="AC37" s="94"/>
      <c r="AD37" s="96"/>
      <c r="AE37" s="92"/>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15"/>
        <v>ESTABLECER CONTROL</v>
      </c>
      <c r="AX37" s="93"/>
      <c r="AY37" s="92"/>
      <c r="AZ37" s="92"/>
      <c r="BA37" s="92"/>
      <c r="BB37" s="94"/>
      <c r="BC37" s="20"/>
      <c r="BD37" s="20"/>
      <c r="BE37" s="20"/>
      <c r="BF37" s="20"/>
      <c r="BG37" s="20"/>
      <c r="BH37" s="20"/>
      <c r="BI37" s="20"/>
    </row>
    <row r="38" spans="1:61" ht="49.9" hidden="1" customHeight="1" thickBot="1" x14ac:dyDescent="0.25">
      <c r="A38" s="92"/>
      <c r="B38" s="92"/>
      <c r="C38" s="94" t="s">
        <v>64</v>
      </c>
      <c r="D38" s="94"/>
      <c r="E38" s="94"/>
      <c r="F38" s="94"/>
      <c r="G38" s="94"/>
      <c r="H38" s="92" t="str">
        <f t="shared" ref="H38" si="75">+IF(G38="NO SE HA PRESENTADO EN LOS UNTIMOS 5 AÑOS","RARA VEZ",IF(G38="AL MENOS 1 VEZ EN LOS ULTIMOS 5 AÑOS","IMPROBABLE",IF(G38="AL MENOS 1 VEZ EN LOS ULTIMOS 2 AÑOS","POSIBLE",IF(G38="AL MENOS 1 VEZ EN EL ULTIMO AÑO","PROBABLE",IF(G38="MAS DE 1 VEZ AL AÑO","CASI SEGURO","ERROR")))))</f>
        <v>ERROR</v>
      </c>
      <c r="I38" s="94" t="str">
        <f t="shared" ref="I38" si="76">+IF(H38="MUY BAJA","20%",IF(H38="BAJA","40%",IF(H38="MEDIA","60%",IF(H38="ALTA","80%",IF(H38="MUY ALTA","100%","ERROR")))))</f>
        <v>ERROR</v>
      </c>
      <c r="J38" s="95"/>
      <c r="K38" s="95"/>
      <c r="L38" s="95"/>
      <c r="M38" s="95"/>
      <c r="N38" s="95"/>
      <c r="O38" s="95"/>
      <c r="P38" s="95"/>
      <c r="Q38" s="95"/>
      <c r="R38" s="95"/>
      <c r="S38" s="95"/>
      <c r="T38" s="95"/>
      <c r="U38" s="95"/>
      <c r="V38" s="95"/>
      <c r="W38" s="95"/>
      <c r="X38" s="95"/>
      <c r="Y38" s="95"/>
      <c r="Z38" s="95"/>
      <c r="AA38" s="95"/>
      <c r="AB38" s="95"/>
      <c r="AC38" s="94">
        <f t="shared" ref="AC38" si="77">COUNTIF(J38:AB40,"SI")</f>
        <v>0</v>
      </c>
      <c r="AD38" s="96" t="str">
        <f t="shared" si="11"/>
        <v/>
      </c>
      <c r="AE38" s="92" t="str">
        <f t="shared" ref="AE38" si="78">+IF((H38="RARA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15"/>
        <v>ESTABLECER CONTROL</v>
      </c>
      <c r="AX38" s="93">
        <f t="shared" ref="AX38" si="79">AVERAGE(AV38:AV40)</f>
        <v>0</v>
      </c>
      <c r="AY38" s="92" t="str">
        <f t="shared" ref="AY38" si="80">IF(AX38&gt;95,"FUERTE",IF(AND(AX38&lt;95.01,AX38&gt;85.02),"MODERADO",IF(AND(AX38&lt;85.01,AX38&gt;1),"DEBIL","0")))</f>
        <v>0</v>
      </c>
      <c r="AZ38" s="92" t="str">
        <f t="shared" ref="AZ38" si="81">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96" t="str">
        <f t="shared" ref="BA38" si="82">AD38</f>
        <v/>
      </c>
      <c r="BB38" s="99"/>
      <c r="BC38" s="20"/>
      <c r="BD38" s="20"/>
      <c r="BE38" s="20"/>
      <c r="BF38" s="20"/>
      <c r="BG38" s="20"/>
      <c r="BH38" s="20"/>
      <c r="BI38" s="20"/>
    </row>
    <row r="39" spans="1:61" ht="49.9" hidden="1" customHeight="1" thickBot="1" x14ac:dyDescent="0.25">
      <c r="A39" s="92"/>
      <c r="B39" s="92"/>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15"/>
        <v>ESTABLECER CONTROL</v>
      </c>
      <c r="AX39" s="93"/>
      <c r="AY39" s="92"/>
      <c r="AZ39" s="92"/>
      <c r="BA39" s="92"/>
      <c r="BB39" s="94"/>
      <c r="BC39" s="20"/>
      <c r="BD39" s="20"/>
      <c r="BE39" s="20"/>
      <c r="BF39" s="20"/>
      <c r="BG39" s="20"/>
      <c r="BH39" s="20"/>
      <c r="BI39" s="20"/>
    </row>
    <row r="40" spans="1:61" ht="49.9" hidden="1" customHeight="1" thickBot="1" x14ac:dyDescent="0.25">
      <c r="A40" s="92"/>
      <c r="B40" s="92"/>
      <c r="C40" s="94"/>
      <c r="D40" s="94"/>
      <c r="E40" s="94"/>
      <c r="F40" s="94"/>
      <c r="G40" s="94"/>
      <c r="H40" s="92"/>
      <c r="I40" s="94"/>
      <c r="J40" s="95"/>
      <c r="K40" s="95"/>
      <c r="L40" s="95"/>
      <c r="M40" s="95"/>
      <c r="N40" s="95"/>
      <c r="O40" s="95"/>
      <c r="P40" s="95"/>
      <c r="Q40" s="95"/>
      <c r="R40" s="95"/>
      <c r="S40" s="95"/>
      <c r="T40" s="95"/>
      <c r="U40" s="95"/>
      <c r="V40" s="95"/>
      <c r="W40" s="95"/>
      <c r="X40" s="95"/>
      <c r="Y40" s="95"/>
      <c r="Z40" s="95"/>
      <c r="AA40" s="95"/>
      <c r="AB40" s="95"/>
      <c r="AC40" s="94"/>
      <c r="AD40" s="96"/>
      <c r="AE40" s="92"/>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15"/>
        <v>ESTABLECER CONTROL</v>
      </c>
      <c r="AX40" s="93"/>
      <c r="AY40" s="92"/>
      <c r="AZ40" s="92"/>
      <c r="BA40" s="92"/>
      <c r="BB40" s="94"/>
      <c r="BC40" s="20"/>
      <c r="BD40" s="20"/>
      <c r="BE40" s="20"/>
      <c r="BF40" s="20"/>
      <c r="BG40" s="20"/>
      <c r="BH40" s="20"/>
      <c r="BI40" s="20"/>
    </row>
  </sheetData>
  <sheetProtection formatCells="0" formatRows="0"/>
  <dataConsolidate/>
  <mergeCells count="380">
    <mergeCell ref="BF13:BF14"/>
    <mergeCell ref="BG13:BG14"/>
    <mergeCell ref="BH13:BH14"/>
    <mergeCell ref="BF15:BF16"/>
    <mergeCell ref="BG15:BG16"/>
    <mergeCell ref="BH15:BH16"/>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4"/>
    <mergeCell ref="K13:K14"/>
    <mergeCell ref="L13:L14"/>
    <mergeCell ref="AF11:AF12"/>
    <mergeCell ref="AE13:AE14"/>
    <mergeCell ref="G13:G14"/>
    <mergeCell ref="H13:H14"/>
    <mergeCell ref="I13:I14"/>
    <mergeCell ref="AG11:AG12"/>
    <mergeCell ref="AH11:BB11"/>
    <mergeCell ref="BC11:BH11"/>
    <mergeCell ref="A13:A40"/>
    <mergeCell ref="B13:B40"/>
    <mergeCell ref="C13:C14"/>
    <mergeCell ref="D13:D14"/>
    <mergeCell ref="E13:E14"/>
    <mergeCell ref="F13:F14"/>
    <mergeCell ref="AZ13:AZ14"/>
    <mergeCell ref="BA13:BA14"/>
    <mergeCell ref="BB13:BB14"/>
    <mergeCell ref="Y13:Y14"/>
    <mergeCell ref="Z13:Z14"/>
    <mergeCell ref="AA13:AA14"/>
    <mergeCell ref="AB13:AB14"/>
    <mergeCell ref="AC13:AC14"/>
    <mergeCell ref="AD13:AD14"/>
    <mergeCell ref="C15:C16"/>
    <mergeCell ref="D15:D16"/>
    <mergeCell ref="E15:E16"/>
    <mergeCell ref="F15:F16"/>
    <mergeCell ref="G15:G16"/>
    <mergeCell ref="H15:H16"/>
    <mergeCell ref="AX13:AX14"/>
    <mergeCell ref="AY13:AY14"/>
    <mergeCell ref="S13:S14"/>
    <mergeCell ref="T13:T14"/>
    <mergeCell ref="U13:U14"/>
    <mergeCell ref="V13:V14"/>
    <mergeCell ref="W13:W14"/>
    <mergeCell ref="X13:X14"/>
    <mergeCell ref="M13:M14"/>
    <mergeCell ref="N13:N14"/>
    <mergeCell ref="O13:O14"/>
    <mergeCell ref="P13:P14"/>
    <mergeCell ref="Q13:Q14"/>
    <mergeCell ref="R13:R14"/>
    <mergeCell ref="Q15:Q16"/>
    <mergeCell ref="R15:R16"/>
    <mergeCell ref="S15:S16"/>
    <mergeCell ref="T15:T16"/>
    <mergeCell ref="I15:I16"/>
    <mergeCell ref="J15:J16"/>
    <mergeCell ref="K15:K16"/>
    <mergeCell ref="L15:L16"/>
    <mergeCell ref="M15:M16"/>
    <mergeCell ref="N15:N16"/>
    <mergeCell ref="AY15:AY16"/>
    <mergeCell ref="AZ15:AZ16"/>
    <mergeCell ref="BA15:BA16"/>
    <mergeCell ref="BB15:BB16"/>
    <mergeCell ref="C17:C19"/>
    <mergeCell ref="D17:D19"/>
    <mergeCell ref="E17:E19"/>
    <mergeCell ref="F17:F19"/>
    <mergeCell ref="G17:G19"/>
    <mergeCell ref="H17:H19"/>
    <mergeCell ref="AA15:AA16"/>
    <mergeCell ref="AB15:AB16"/>
    <mergeCell ref="AC15:AC16"/>
    <mergeCell ref="AD15:AD16"/>
    <mergeCell ref="AE15:AE16"/>
    <mergeCell ref="AX15:AX16"/>
    <mergeCell ref="U15:U16"/>
    <mergeCell ref="V15:V16"/>
    <mergeCell ref="W15:W16"/>
    <mergeCell ref="X15:X16"/>
    <mergeCell ref="Y15:Y16"/>
    <mergeCell ref="Z15:Z16"/>
    <mergeCell ref="O15:O16"/>
    <mergeCell ref="P15:P16"/>
    <mergeCell ref="Q17:Q19"/>
    <mergeCell ref="R17:R19"/>
    <mergeCell ref="S17:S19"/>
    <mergeCell ref="T17:T19"/>
    <mergeCell ref="I17:I19"/>
    <mergeCell ref="J17:J19"/>
    <mergeCell ref="K17:K19"/>
    <mergeCell ref="L17:L19"/>
    <mergeCell ref="M17:M19"/>
    <mergeCell ref="N17:N19"/>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AY20:AY22"/>
    <mergeCell ref="R20:R22"/>
    <mergeCell ref="S20:S22"/>
    <mergeCell ref="T20:T22"/>
    <mergeCell ref="I20:I22"/>
    <mergeCell ref="J20:J22"/>
    <mergeCell ref="K20:K22"/>
    <mergeCell ref="L20:L22"/>
    <mergeCell ref="M20:M22"/>
    <mergeCell ref="N20:N22"/>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U26:U28"/>
    <mergeCell ref="V26:V28"/>
    <mergeCell ref="W26:W28"/>
    <mergeCell ref="X26:X28"/>
    <mergeCell ref="Y26:Y28"/>
    <mergeCell ref="Z26:Z28"/>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C29:C31"/>
    <mergeCell ref="D29:D31"/>
    <mergeCell ref="E29:E31"/>
    <mergeCell ref="F29:F31"/>
    <mergeCell ref="G29:G31"/>
    <mergeCell ref="H29:H31"/>
    <mergeCell ref="AA26:AA28"/>
    <mergeCell ref="AB26:AB28"/>
    <mergeCell ref="AC26:AC28"/>
    <mergeCell ref="O26:O28"/>
    <mergeCell ref="P26:P28"/>
    <mergeCell ref="Q26:Q28"/>
    <mergeCell ref="R26:R28"/>
    <mergeCell ref="S26:S28"/>
    <mergeCell ref="T26:T28"/>
    <mergeCell ref="I26:I28"/>
    <mergeCell ref="J26:J28"/>
    <mergeCell ref="K26:K28"/>
    <mergeCell ref="L26:L28"/>
    <mergeCell ref="M26:M28"/>
    <mergeCell ref="N26:N28"/>
    <mergeCell ref="Z29:Z31"/>
    <mergeCell ref="O29:O31"/>
    <mergeCell ref="P29:P31"/>
    <mergeCell ref="C32:C34"/>
    <mergeCell ref="D32:D34"/>
    <mergeCell ref="E32:E34"/>
    <mergeCell ref="F32:F34"/>
    <mergeCell ref="G32:G34"/>
    <mergeCell ref="H32:H34"/>
    <mergeCell ref="AA29:AA31"/>
    <mergeCell ref="AB29:AB31"/>
    <mergeCell ref="AC29:AC31"/>
    <mergeCell ref="U29:U31"/>
    <mergeCell ref="V29:V31"/>
    <mergeCell ref="W29:W31"/>
    <mergeCell ref="X29:X31"/>
    <mergeCell ref="Y29:Y31"/>
    <mergeCell ref="Q29:Q31"/>
    <mergeCell ref="R29:R31"/>
    <mergeCell ref="S29:S31"/>
    <mergeCell ref="T29:T31"/>
    <mergeCell ref="I29:I31"/>
    <mergeCell ref="J29:J31"/>
    <mergeCell ref="K29:K31"/>
    <mergeCell ref="L29:L31"/>
    <mergeCell ref="M29:M31"/>
    <mergeCell ref="N29:N31"/>
    <mergeCell ref="I32:I34"/>
    <mergeCell ref="J32:J34"/>
    <mergeCell ref="K32:K34"/>
    <mergeCell ref="L32:L34"/>
    <mergeCell ref="M32:M34"/>
    <mergeCell ref="N32:N34"/>
    <mergeCell ref="AY29:AY31"/>
    <mergeCell ref="AZ29:AZ31"/>
    <mergeCell ref="BA29:BA31"/>
    <mergeCell ref="AD29:AD31"/>
    <mergeCell ref="AE29:AE31"/>
    <mergeCell ref="AX29:AX31"/>
    <mergeCell ref="U32:U34"/>
    <mergeCell ref="V32:V34"/>
    <mergeCell ref="W32:W34"/>
    <mergeCell ref="X32:X34"/>
    <mergeCell ref="Y32:Y34"/>
    <mergeCell ref="Z32:Z34"/>
    <mergeCell ref="O32:O34"/>
    <mergeCell ref="P32:P34"/>
    <mergeCell ref="Q32:Q34"/>
    <mergeCell ref="R32:R34"/>
    <mergeCell ref="S32:S34"/>
    <mergeCell ref="T32:T34"/>
    <mergeCell ref="C35:C37"/>
    <mergeCell ref="D35:D37"/>
    <mergeCell ref="E35:E37"/>
    <mergeCell ref="AD35:AD37"/>
    <mergeCell ref="AE35:AE37"/>
    <mergeCell ref="AX35:AX37"/>
    <mergeCell ref="U35:U37"/>
    <mergeCell ref="V35:V37"/>
    <mergeCell ref="W35:W37"/>
    <mergeCell ref="X35:X37"/>
    <mergeCell ref="Y35:Y37"/>
    <mergeCell ref="Z35:Z37"/>
    <mergeCell ref="F35:F37"/>
    <mergeCell ref="G35:G37"/>
    <mergeCell ref="H35:H37"/>
    <mergeCell ref="O35:O37"/>
    <mergeCell ref="P35:P37"/>
    <mergeCell ref="Q35:Q37"/>
    <mergeCell ref="R35:R37"/>
    <mergeCell ref="S35:S37"/>
    <mergeCell ref="T35:T37"/>
    <mergeCell ref="I35:I37"/>
    <mergeCell ref="J35:J37"/>
    <mergeCell ref="K35:K37"/>
    <mergeCell ref="L35:L37"/>
    <mergeCell ref="M35:M37"/>
    <mergeCell ref="N35:N37"/>
    <mergeCell ref="I38:I40"/>
    <mergeCell ref="J38:J40"/>
    <mergeCell ref="K38:K40"/>
    <mergeCell ref="L38:L40"/>
    <mergeCell ref="M38:M40"/>
    <mergeCell ref="N38:N40"/>
    <mergeCell ref="C38:C40"/>
    <mergeCell ref="D38:D40"/>
    <mergeCell ref="E38:E40"/>
    <mergeCell ref="F38:F40"/>
    <mergeCell ref="G38:G40"/>
    <mergeCell ref="H38:H40"/>
    <mergeCell ref="U38:U40"/>
    <mergeCell ref="V38:V40"/>
    <mergeCell ref="W38:W40"/>
    <mergeCell ref="X38:X40"/>
    <mergeCell ref="Y38:Y40"/>
    <mergeCell ref="Z38:Z40"/>
    <mergeCell ref="O38:O40"/>
    <mergeCell ref="P38:P40"/>
    <mergeCell ref="Q38:Q40"/>
    <mergeCell ref="R38:R40"/>
    <mergeCell ref="S38:S40"/>
    <mergeCell ref="T38:T40"/>
    <mergeCell ref="BA26:BA28"/>
    <mergeCell ref="BB26:BB28"/>
    <mergeCell ref="AY23:AY25"/>
    <mergeCell ref="AZ23:AZ25"/>
    <mergeCell ref="AA38:AA40"/>
    <mergeCell ref="AB38:AB40"/>
    <mergeCell ref="AC38:AC40"/>
    <mergeCell ref="AD38:AD40"/>
    <mergeCell ref="AE38:AE40"/>
    <mergeCell ref="AX38:AX40"/>
    <mergeCell ref="AA35:AA37"/>
    <mergeCell ref="AB35:AB37"/>
    <mergeCell ref="AC35:AC37"/>
    <mergeCell ref="AA32:AA34"/>
    <mergeCell ref="AB32:AB34"/>
    <mergeCell ref="AC32:AC34"/>
    <mergeCell ref="AD32:AD34"/>
    <mergeCell ref="AE32:AE34"/>
    <mergeCell ref="AX32:AX34"/>
    <mergeCell ref="BB29:BB31"/>
    <mergeCell ref="AD26:AD28"/>
    <mergeCell ref="AE26:AE28"/>
    <mergeCell ref="AX26:AX28"/>
    <mergeCell ref="A8:B8"/>
    <mergeCell ref="C8:BH8"/>
    <mergeCell ref="A9:B9"/>
    <mergeCell ref="C9:BH9"/>
    <mergeCell ref="BE13:BE14"/>
    <mergeCell ref="BC15:BC16"/>
    <mergeCell ref="BD15:BD16"/>
    <mergeCell ref="BE15:BE16"/>
    <mergeCell ref="AY38:AY40"/>
    <mergeCell ref="AZ38:AZ40"/>
    <mergeCell ref="BA38:BA40"/>
    <mergeCell ref="BB38:BB40"/>
    <mergeCell ref="BC13:BC14"/>
    <mergeCell ref="BD13:BD14"/>
    <mergeCell ref="AY35:AY37"/>
    <mergeCell ref="AZ35:AZ37"/>
    <mergeCell ref="BA35:BA37"/>
    <mergeCell ref="BB35:BB37"/>
    <mergeCell ref="AY32:AY34"/>
    <mergeCell ref="AZ32:AZ34"/>
    <mergeCell ref="BA32:BA34"/>
    <mergeCell ref="BB32:BB34"/>
    <mergeCell ref="AY26:AY28"/>
    <mergeCell ref="AZ26:AZ28"/>
  </mergeCells>
  <conditionalFormatting sqref="G13:H13 G15:H15 G17:H17 G20:H20 G23:H23 G26:H26 G29:H29 G32:H32 G35:H35 G38:H38">
    <cfRule type="containsText" dxfId="494" priority="30" operator="containsText" text="RARA VEZ">
      <formula>NOT(ISERROR(SEARCH("RARA VEZ",G13)))</formula>
    </cfRule>
    <cfRule type="containsText" dxfId="493" priority="31" operator="containsText" text="IMPROBABLE">
      <formula>NOT(ISERROR(SEARCH("IMPROBABLE",G13)))</formula>
    </cfRule>
    <cfRule type="containsText" dxfId="492" priority="32" operator="containsText" text="POSIBLE">
      <formula>NOT(ISERROR(SEARCH("POSIBLE",G13)))</formula>
    </cfRule>
    <cfRule type="containsText" dxfId="491" priority="33" operator="containsText" text="PROBABLE">
      <formula>NOT(ISERROR(SEARCH("PROBABLE",G13)))</formula>
    </cfRule>
    <cfRule type="containsText" dxfId="490" priority="34" operator="containsText" text="CASI SEGURO">
      <formula>NOT(ISERROR(SEARCH("CASI SEGURO",G13)))</formula>
    </cfRule>
  </conditionalFormatting>
  <conditionalFormatting sqref="AE13 AE15 AE17 AE20 AE23 AE26 AE29 AE32 AE35 AE38">
    <cfRule type="containsText" dxfId="489" priority="26" operator="containsText" text="EXTREMO">
      <formula>NOT(ISERROR(SEARCH("EXTREMO",AE13)))</formula>
    </cfRule>
    <cfRule type="containsText" dxfId="488" priority="27" operator="containsText" text="ALTO">
      <formula>NOT(ISERROR(SEARCH("ALTO",AE13)))</formula>
    </cfRule>
    <cfRule type="containsText" dxfId="487" priority="28" operator="containsText" text="MODERADO">
      <formula>NOT(ISERROR(SEARCH("MODERADO",AE13)))</formula>
    </cfRule>
    <cfRule type="containsText" dxfId="486" priority="29" operator="containsText" text="BAJO">
      <formula>NOT(ISERROR(SEARCH("BAJO",AE13)))</formula>
    </cfRule>
  </conditionalFormatting>
  <conditionalFormatting sqref="BG13:BI13 BH15:BI15 BI14 BH17:BI40 BI16">
    <cfRule type="expression" dxfId="485" priority="25">
      <formula>#REF!="DILIGENCIE EL PLAN DE ACCIÓN"</formula>
    </cfRule>
  </conditionalFormatting>
  <conditionalFormatting sqref="BC17:BG19">
    <cfRule type="expression" dxfId="484" priority="23">
      <formula>#REF!="DILIGENCIE EL PLAN DE ACCIÓN"</formula>
    </cfRule>
  </conditionalFormatting>
  <conditionalFormatting sqref="BC20:BG22">
    <cfRule type="expression" dxfId="483" priority="22">
      <formula>#REF!="DILIGENCIE EL PLAN DE ACCIÓN"</formula>
    </cfRule>
  </conditionalFormatting>
  <conditionalFormatting sqref="BC23:BG25">
    <cfRule type="expression" dxfId="482" priority="21">
      <formula>#REF!="DILIGENCIE EL PLAN DE ACCIÓN"</formula>
    </cfRule>
  </conditionalFormatting>
  <conditionalFormatting sqref="BC26:BG28">
    <cfRule type="expression" dxfId="481" priority="20">
      <formula>#REF!="DILIGENCIE EL PLAN DE ACCIÓN"</formula>
    </cfRule>
  </conditionalFormatting>
  <conditionalFormatting sqref="BC29:BG31">
    <cfRule type="expression" dxfId="480" priority="19">
      <formula>#REF!="DILIGENCIE EL PLAN DE ACCIÓN"</formula>
    </cfRule>
  </conditionalFormatting>
  <conditionalFormatting sqref="BC32:BG34">
    <cfRule type="expression" dxfId="479" priority="18">
      <formula>#REF!="DILIGENCIE EL PLAN DE ACCIÓN"</formula>
    </cfRule>
  </conditionalFormatting>
  <conditionalFormatting sqref="BC35:BG37">
    <cfRule type="expression" dxfId="478" priority="17">
      <formula>#REF!="DILIGENCIE EL PLAN DE ACCIÓN"</formula>
    </cfRule>
  </conditionalFormatting>
  <conditionalFormatting sqref="BC38:BG40">
    <cfRule type="expression" dxfId="477" priority="16">
      <formula>#REF!="DILIGENCIE EL PLAN DE ACCIÓN"</formula>
    </cfRule>
  </conditionalFormatting>
  <conditionalFormatting sqref="AD13:AD40">
    <cfRule type="containsText" dxfId="476" priority="35" operator="containsText" text="CATASTRÓFICO">
      <formula>NOT(ISERROR(SEARCH("CATASTRÓFICO",AD13)))</formula>
    </cfRule>
    <cfRule type="containsText" dxfId="475" priority="36" operator="containsText" text="MAYOR">
      <formula>NOT(ISERROR(SEARCH("MAYOR",AD13)))</formula>
    </cfRule>
    <cfRule type="containsText" dxfId="474" priority="37" operator="containsText" text="MODERADO">
      <formula>NOT(ISERROR(SEARCH("MODERADO",AD13)))</formula>
    </cfRule>
  </conditionalFormatting>
  <conditionalFormatting sqref="AZ13:AZ40">
    <cfRule type="containsText" dxfId="473" priority="11" operator="containsText" text="CASI SEGURO">
      <formula>NOT(ISERROR(SEARCH("CASI SEGURO",AZ13)))</formula>
    </cfRule>
    <cfRule type="containsText" dxfId="472" priority="12" operator="containsText" text="PROBABLE">
      <formula>NOT(ISERROR(SEARCH("PROBABLE",AZ13)))</formula>
    </cfRule>
    <cfRule type="containsText" dxfId="471" priority="13" operator="containsText" text="POSIBLE">
      <formula>NOT(ISERROR(SEARCH("POSIBLE",AZ13)))</formula>
    </cfRule>
    <cfRule type="containsText" dxfId="470" priority="14" operator="containsText" text="IMPROBABLE">
      <formula>NOT(ISERROR(SEARCH("IMPROBABLE",AZ13)))</formula>
    </cfRule>
    <cfRule type="containsText" dxfId="469" priority="15" operator="containsText" text="RARA VEZ">
      <formula>NOT(ISERROR(SEARCH("RARA VEZ",AZ13)))</formula>
    </cfRule>
  </conditionalFormatting>
  <conditionalFormatting sqref="BA13:BA40">
    <cfRule type="containsText" dxfId="468" priority="8" operator="containsText" text="MODERADO">
      <formula>NOT(ISERROR(SEARCH("MODERADO",BA13)))</formula>
    </cfRule>
    <cfRule type="containsText" dxfId="467" priority="9" operator="containsText" text="MAYOR">
      <formula>NOT(ISERROR(SEARCH("MAYOR",BA13)))</formula>
    </cfRule>
    <cfRule type="containsText" dxfId="466" priority="10" operator="containsText" text="CATASTRÓFICO">
      <formula>NOT(ISERROR(SEARCH("CATASTRÓFICO",BA13)))</formula>
    </cfRule>
  </conditionalFormatting>
  <conditionalFormatting sqref="BF13">
    <cfRule type="expression" dxfId="465" priority="7">
      <formula>#REF!="DILIGENCIE EL PLAN DE ACCIÓN"</formula>
    </cfRule>
  </conditionalFormatting>
  <conditionalFormatting sqref="BC13:BE13">
    <cfRule type="expression" dxfId="464" priority="6">
      <formula>#REF!="DILIGENCIE EL PLAN DE ACCIÓN"</formula>
    </cfRule>
  </conditionalFormatting>
  <conditionalFormatting sqref="BC15">
    <cfRule type="expression" dxfId="463" priority="5">
      <formula>#REF!="DILIGENCIE EL PLAN DE ACCIÓN"</formula>
    </cfRule>
  </conditionalFormatting>
  <conditionalFormatting sqref="BE15">
    <cfRule type="expression" dxfId="462" priority="4">
      <formula>#REF!="DILIGENCIE EL PLAN DE ACCIÓN"</formula>
    </cfRule>
  </conditionalFormatting>
  <conditionalFormatting sqref="BD15">
    <cfRule type="expression" dxfId="461" priority="3">
      <formula>#REF!="DILIGENCIE EL PLAN DE ACCIÓN"</formula>
    </cfRule>
  </conditionalFormatting>
  <conditionalFormatting sqref="BF15">
    <cfRule type="expression" dxfId="460" priority="2">
      <formula>#REF!="DILIGENCIE EL PLAN DE ACCIÓN"</formula>
    </cfRule>
  </conditionalFormatting>
  <conditionalFormatting sqref="BG15">
    <cfRule type="expression" dxfId="459"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0000000}">
          <x14:formula1>
            <xm:f>'Formulas Corrupción'!$Q$7:$Q$10</xm:f>
          </x14:formula1>
          <xm:sqref>BB13:BB40</xm:sqref>
        </x14:dataValidation>
        <x14:dataValidation type="list" allowBlank="1" showInputMessage="1" showErrorMessage="1" xr:uid="{00000000-0002-0000-0200-000001000000}">
          <x14:formula1>
            <xm:f>'Formulas Corrupción'!$M$7:$M$9</xm:f>
          </x14:formula1>
          <xm:sqref>AT13:AT40</xm:sqref>
        </x14:dataValidation>
        <x14:dataValidation type="list" allowBlank="1" showInputMessage="1" showErrorMessage="1" xr:uid="{00000000-0002-0000-0200-000002000000}">
          <x14:formula1>
            <xm:f>'Formulas Corrupción'!$L$7:$L$8</xm:f>
          </x14:formula1>
          <xm:sqref>AR13:AR40</xm:sqref>
        </x14:dataValidation>
        <x14:dataValidation type="list" allowBlank="1" showInputMessage="1" showErrorMessage="1" xr:uid="{00000000-0002-0000-0200-000003000000}">
          <x14:formula1>
            <xm:f>'Formulas Corrupción'!$K$7:$K$8</xm:f>
          </x14:formula1>
          <xm:sqref>AP13:AP40</xm:sqref>
        </x14:dataValidation>
        <x14:dataValidation type="list" allowBlank="1" showInputMessage="1" showErrorMessage="1" xr:uid="{00000000-0002-0000-0200-000004000000}">
          <x14:formula1>
            <xm:f>'Formulas Corrupción'!$J$7:$J$9</xm:f>
          </x14:formula1>
          <xm:sqref>AN13:AN40</xm:sqref>
        </x14:dataValidation>
        <x14:dataValidation type="list" allowBlank="1" showInputMessage="1" showErrorMessage="1" xr:uid="{00000000-0002-0000-0200-000005000000}">
          <x14:formula1>
            <xm:f>'Formulas Corrupción'!$I$7:$I$8</xm:f>
          </x14:formula1>
          <xm:sqref>AL13:AL40</xm:sqref>
        </x14:dataValidation>
        <x14:dataValidation type="list" allowBlank="1" showInputMessage="1" showErrorMessage="1" xr:uid="{00000000-0002-0000-0200-000006000000}">
          <x14:formula1>
            <xm:f>'Formulas Corrupción'!$H$7:$H$8</xm:f>
          </x14:formula1>
          <xm:sqref>AJ13:AJ40</xm:sqref>
        </x14:dataValidation>
        <x14:dataValidation type="list" allowBlank="1" showInputMessage="1" showErrorMessage="1" xr:uid="{00000000-0002-0000-0200-000007000000}">
          <x14:formula1>
            <xm:f>'Formulas Corrupción'!$G$7:$G$8</xm:f>
          </x14:formula1>
          <xm:sqref>AH13:AH40</xm:sqref>
        </x14:dataValidation>
        <x14:dataValidation type="list" allowBlank="1" showInputMessage="1" showErrorMessage="1" xr:uid="{00000000-0002-0000-0200-000008000000}">
          <x14:formula1>
            <xm:f>'Formulas Corrupción'!$P$7:$P$8</xm:f>
          </x14:formula1>
          <xm:sqref>J13:AB40</xm:sqref>
        </x14:dataValidation>
        <x14:dataValidation type="list" allowBlank="1" showInputMessage="1" showErrorMessage="1" xr:uid="{00000000-0002-0000-0200-000009000000}">
          <x14:formula1>
            <xm:f>'Formulas Corrupción'!$E$7:$E$11</xm:f>
          </x14:formula1>
          <xm:sqref>G13:G40</xm:sqref>
        </x14:dataValidation>
        <x14:dataValidation type="list" allowBlank="1" showInputMessage="1" showErrorMessage="1" xr:uid="{00000000-0002-0000-0200-00000A000000}">
          <x14:formula1>
            <xm:f>'Formulas Corrupción'!$AC$7:$AC$9</xm:f>
          </x14:formula1>
          <xm:sqref>BH13 BH15 BH17:BH40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8"/>
  <dimension ref="A1:BT45"/>
  <sheetViews>
    <sheetView view="pageBreakPreview" topLeftCell="AR10" zoomScale="70" zoomScaleNormal="110" zoomScaleSheetLayoutView="70" workbookViewId="0">
      <selection activeCell="BA13" sqref="BA13:BA15"/>
    </sheetView>
  </sheetViews>
  <sheetFormatPr baseColWidth="10" defaultColWidth="11.42578125" defaultRowHeight="12" x14ac:dyDescent="0.25"/>
  <cols>
    <col min="1" max="1" width="20" style="15" bestFit="1" customWidth="1"/>
    <col min="2" max="2" width="23.5703125" style="15" customWidth="1"/>
    <col min="3" max="3" width="6.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25.570312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70" s="18" customFormat="1" ht="87" customHeight="1" x14ac:dyDescent="0.25">
      <c r="A12" s="152"/>
      <c r="B12" s="152"/>
      <c r="C12" s="152"/>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31"/>
      <c r="AG12" s="131"/>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t="s">
        <v>250</v>
      </c>
    </row>
    <row r="13" spans="1:70" ht="105" customHeight="1" x14ac:dyDescent="0.25">
      <c r="A13" s="92" t="s">
        <v>120</v>
      </c>
      <c r="B13" s="92" t="s">
        <v>297</v>
      </c>
      <c r="C13" s="94" t="s">
        <v>6</v>
      </c>
      <c r="D13" s="94" t="s">
        <v>298</v>
      </c>
      <c r="E13" s="94" t="s">
        <v>299</v>
      </c>
      <c r="F13" s="94" t="s">
        <v>300</v>
      </c>
      <c r="G13" s="94" t="s">
        <v>209</v>
      </c>
      <c r="H13" s="92" t="str">
        <f>+IF(G13="NO SE HA PRESENTADO EN LOS UNTIMOS 5 AÑOS","RARA VEZ",IF(G13="AL MENOS 1 VEZ EN LOS ULTIMOS 5 AÑOS","IMPROBABLE",IF(G13="AL MENOS 1 VEZ EN LOS ULTIMOS 2 AÑOS","POSIBLE",IF(G13="AL MENOS 1 VEZ EN EL ULTIMO AÑO","PROBABLE",IF(G13="MAS DE 1 VEZ AL AÑO","CASI SEGURO","ERROR")))))</f>
        <v>RARA VEZ</v>
      </c>
      <c r="I13" s="94" t="str">
        <f>+IF(H13="MUY BAJA","20%",IF(H13="BAJA","40%",IF(H13="MEDIA","60%",IF(H13="ALTA","80%",IF(H13="MUY ALTA","100%","ERROR")))))</f>
        <v>ERROR</v>
      </c>
      <c r="J13" s="95" t="s">
        <v>218</v>
      </c>
      <c r="K13" s="95" t="s">
        <v>218</v>
      </c>
      <c r="L13" s="95" t="s">
        <v>218</v>
      </c>
      <c r="M13" s="95" t="s">
        <v>218</v>
      </c>
      <c r="N13" s="95" t="s">
        <v>218</v>
      </c>
      <c r="O13" s="95" t="s">
        <v>218</v>
      </c>
      <c r="P13" s="95" t="s">
        <v>218</v>
      </c>
      <c r="Q13" s="95" t="s">
        <v>228</v>
      </c>
      <c r="R13" s="95" t="s">
        <v>218</v>
      </c>
      <c r="S13" s="95" t="s">
        <v>228</v>
      </c>
      <c r="T13" s="95" t="s">
        <v>218</v>
      </c>
      <c r="U13" s="95" t="s">
        <v>218</v>
      </c>
      <c r="V13" s="95" t="s">
        <v>218</v>
      </c>
      <c r="W13" s="95" t="s">
        <v>228</v>
      </c>
      <c r="X13" s="95" t="s">
        <v>218</v>
      </c>
      <c r="Y13" s="95" t="s">
        <v>228</v>
      </c>
      <c r="Z13" s="95" t="s">
        <v>218</v>
      </c>
      <c r="AA13" s="95" t="s">
        <v>228</v>
      </c>
      <c r="AB13" s="95" t="s">
        <v>228</v>
      </c>
      <c r="AC13" s="94">
        <f>COUNTIF(J13:AB15,"SI")</f>
        <v>13</v>
      </c>
      <c r="AD13" s="96" t="str">
        <f t="shared" ref="AD13" si="0">+IF(AND(AC13&gt;0,AC13&lt;6),"MODERADO",IF(AC13&gt;=12,"CATASTRÓFICO",IF(AND(AC13&gt;5,AC13&lt;12),"MAYOR","")))</f>
        <v>CATASTRÓFICO</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22" t="s">
        <v>301</v>
      </c>
      <c r="AG13" s="22" t="s">
        <v>302</v>
      </c>
      <c r="AH13" s="50" t="s">
        <v>211</v>
      </c>
      <c r="AI13" s="50">
        <f>IF(AH13="Asignado",15,0)</f>
        <v>15</v>
      </c>
      <c r="AJ13" s="50" t="s">
        <v>212</v>
      </c>
      <c r="AK13" s="50">
        <f>IF(AJ13="Adecuado",15,0)</f>
        <v>15</v>
      </c>
      <c r="AL13" s="50" t="s">
        <v>213</v>
      </c>
      <c r="AM13" s="50">
        <f>IF(AL13="Oportuna",15,0)</f>
        <v>15</v>
      </c>
      <c r="AN13" s="50" t="s">
        <v>214</v>
      </c>
      <c r="AO13" s="50">
        <f>IF(AN13="Prevenir",15,0)</f>
        <v>15</v>
      </c>
      <c r="AP13" s="50" t="s">
        <v>215</v>
      </c>
      <c r="AQ13" s="50">
        <f>IF(AP13="Confiable",15,0)</f>
        <v>15</v>
      </c>
      <c r="AR13" s="50" t="s">
        <v>216</v>
      </c>
      <c r="AS13" s="50">
        <f>IF(AR13="Se investigan y resuelven oportunamente",15,0)</f>
        <v>15</v>
      </c>
      <c r="AT13" s="50" t="s">
        <v>217</v>
      </c>
      <c r="AU13" s="50">
        <f>IF(AT13="Completa",10,IF(AT13="Incompleta",5,0))</f>
        <v>10</v>
      </c>
      <c r="AV13" s="50">
        <f>AU13+AS13+AQ13+AO13+AM13+AK13+AI13</f>
        <v>100</v>
      </c>
      <c r="AW13" s="64" t="str">
        <f>IF(AV13&gt;95,"FUERTE",IF(AND(AV13&lt;95.01,AV13&gt;85.02),"MODERADO",IF(AND(AV13&lt;85.01,AV13&gt;1),"DEBIL","ESTABLECER CONTROL")))</f>
        <v>FUERTE</v>
      </c>
      <c r="AX13" s="93">
        <f>AVERAGE(AV13:AV15)</f>
        <v>100</v>
      </c>
      <c r="AY13" s="92" t="str">
        <f>IF(AX13&gt;95,"FUERTE",IF(AND(AX13&lt;95.01,AX13&gt;85.02),"MODERADO",IF(AND(AX13&lt;85.01,AX13&gt;1),"DEBIL","0")))</f>
        <v>FUERTE</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CATASTRÓFICO</v>
      </c>
      <c r="BB13" s="99" t="s">
        <v>229</v>
      </c>
      <c r="BC13" s="161" t="s">
        <v>305</v>
      </c>
      <c r="BD13" s="150" t="s">
        <v>306</v>
      </c>
      <c r="BE13" s="159">
        <v>44958</v>
      </c>
      <c r="BF13" s="146">
        <v>45047</v>
      </c>
      <c r="BG13" s="178" t="s">
        <v>538</v>
      </c>
      <c r="BH13" s="150" t="s">
        <v>90</v>
      </c>
      <c r="BI13" s="20"/>
    </row>
    <row r="14" spans="1:70" ht="40.5" customHeight="1" x14ac:dyDescent="0.25">
      <c r="A14" s="92"/>
      <c r="B14" s="92"/>
      <c r="C14" s="94"/>
      <c r="D14" s="94"/>
      <c r="E14" s="94"/>
      <c r="F14" s="94"/>
      <c r="G14" s="94"/>
      <c r="H14" s="92"/>
      <c r="I14" s="94"/>
      <c r="J14" s="95"/>
      <c r="K14" s="95"/>
      <c r="L14" s="95"/>
      <c r="M14" s="95"/>
      <c r="N14" s="95"/>
      <c r="O14" s="95"/>
      <c r="P14" s="95"/>
      <c r="Q14" s="95"/>
      <c r="R14" s="95"/>
      <c r="S14" s="95"/>
      <c r="T14" s="95"/>
      <c r="U14" s="95"/>
      <c r="V14" s="95"/>
      <c r="W14" s="95"/>
      <c r="X14" s="95"/>
      <c r="Y14" s="95"/>
      <c r="Z14" s="95"/>
      <c r="AA14" s="95"/>
      <c r="AB14" s="95"/>
      <c r="AC14" s="94"/>
      <c r="AD14" s="96"/>
      <c r="AE14" s="92"/>
      <c r="AF14" s="22" t="s">
        <v>303</v>
      </c>
      <c r="AG14" s="22" t="s">
        <v>302</v>
      </c>
      <c r="AH14" s="50" t="s">
        <v>211</v>
      </c>
      <c r="AI14" s="50">
        <f t="shared" ref="AI14:AI42" si="1">IF(AH14="Asignado",15,0)</f>
        <v>15</v>
      </c>
      <c r="AJ14" s="50" t="s">
        <v>212</v>
      </c>
      <c r="AK14" s="50">
        <f t="shared" ref="AK14:AK42" si="2">IF(AJ14="Adecuado",15,0)</f>
        <v>15</v>
      </c>
      <c r="AL14" s="50" t="s">
        <v>213</v>
      </c>
      <c r="AM14" s="50">
        <f t="shared" ref="AM14:AM42" si="3">IF(AL14="Oportuna",15,0)</f>
        <v>15</v>
      </c>
      <c r="AN14" s="50" t="s">
        <v>214</v>
      </c>
      <c r="AO14" s="50">
        <f t="shared" ref="AO14:AO42" si="4">IF(AN14="Prevenir",15,0)</f>
        <v>15</v>
      </c>
      <c r="AP14" s="50" t="s">
        <v>215</v>
      </c>
      <c r="AQ14" s="50">
        <f t="shared" ref="AQ14:AQ42" si="5">IF(AP14="Confiable",15,0)</f>
        <v>15</v>
      </c>
      <c r="AR14" s="50" t="s">
        <v>216</v>
      </c>
      <c r="AS14" s="50">
        <f t="shared" ref="AS14:AS42" si="6">IF(AR14="Se investigan y resuelven oportunamente",15,0)</f>
        <v>15</v>
      </c>
      <c r="AT14" s="50" t="s">
        <v>217</v>
      </c>
      <c r="AU14" s="50">
        <f t="shared" ref="AU14:AU42" si="7">IF(AT14="Completa",10,IF(AT14="Incompleta",5,0))</f>
        <v>10</v>
      </c>
      <c r="AV14" s="50">
        <f t="shared" ref="AV14:AV42" si="8">AU14+AS14+AQ14+AO14+AM14+AK14+AI14</f>
        <v>100</v>
      </c>
      <c r="AW14" s="64" t="str">
        <f>IF(AV14&gt;95,"FUERTE",IF(AND(AV14&lt;95.01,AV14&gt;85.02),"MODERADO",IF(AND(AV14&lt;85.01,AV14&gt;1),"DEBIL","ESTABLECER CONTROL")))</f>
        <v>FUERTE</v>
      </c>
      <c r="AX14" s="93"/>
      <c r="AY14" s="92"/>
      <c r="AZ14" s="92"/>
      <c r="BA14" s="92"/>
      <c r="BB14" s="94"/>
      <c r="BC14" s="162"/>
      <c r="BD14" s="151"/>
      <c r="BE14" s="160"/>
      <c r="BF14" s="147"/>
      <c r="BG14" s="179"/>
      <c r="BH14" s="151"/>
      <c r="BI14" s="20"/>
    </row>
    <row r="15" spans="1:70" ht="171" customHeight="1" x14ac:dyDescent="0.25">
      <c r="A15" s="92"/>
      <c r="B15" s="92"/>
      <c r="C15" s="94"/>
      <c r="D15" s="94"/>
      <c r="E15" s="94"/>
      <c r="F15" s="94"/>
      <c r="G15" s="94"/>
      <c r="H15" s="92"/>
      <c r="I15" s="94"/>
      <c r="J15" s="95"/>
      <c r="K15" s="95"/>
      <c r="L15" s="95"/>
      <c r="M15" s="95"/>
      <c r="N15" s="95"/>
      <c r="O15" s="95"/>
      <c r="P15" s="95"/>
      <c r="Q15" s="95"/>
      <c r="R15" s="95"/>
      <c r="S15" s="95"/>
      <c r="T15" s="95"/>
      <c r="U15" s="95"/>
      <c r="V15" s="95"/>
      <c r="W15" s="95"/>
      <c r="X15" s="95"/>
      <c r="Y15" s="95"/>
      <c r="Z15" s="95"/>
      <c r="AA15" s="95"/>
      <c r="AB15" s="95"/>
      <c r="AC15" s="94"/>
      <c r="AD15" s="96"/>
      <c r="AE15" s="92"/>
      <c r="AF15" s="22" t="s">
        <v>304</v>
      </c>
      <c r="AG15" s="22" t="s">
        <v>302</v>
      </c>
      <c r="AH15" s="50" t="s">
        <v>211</v>
      </c>
      <c r="AI15" s="50">
        <f t="shared" si="1"/>
        <v>15</v>
      </c>
      <c r="AJ15" s="50" t="s">
        <v>212</v>
      </c>
      <c r="AK15" s="50">
        <f t="shared" si="2"/>
        <v>15</v>
      </c>
      <c r="AL15" s="50" t="s">
        <v>213</v>
      </c>
      <c r="AM15" s="50">
        <f t="shared" si="3"/>
        <v>15</v>
      </c>
      <c r="AN15" s="50" t="s">
        <v>214</v>
      </c>
      <c r="AO15" s="50">
        <f t="shared" si="4"/>
        <v>15</v>
      </c>
      <c r="AP15" s="50" t="s">
        <v>215</v>
      </c>
      <c r="AQ15" s="50">
        <f t="shared" si="5"/>
        <v>15</v>
      </c>
      <c r="AR15" s="50" t="s">
        <v>216</v>
      </c>
      <c r="AS15" s="50">
        <f t="shared" si="6"/>
        <v>15</v>
      </c>
      <c r="AT15" s="50" t="s">
        <v>217</v>
      </c>
      <c r="AU15" s="50">
        <f t="shared" si="7"/>
        <v>10</v>
      </c>
      <c r="AV15" s="50">
        <f t="shared" si="8"/>
        <v>100</v>
      </c>
      <c r="AW15" s="64" t="str">
        <f t="shared" ref="AW15:AW42" si="9">IF(AV15&gt;95,"FUERTE",IF(AND(AV15&lt;95.01,AV15&gt;85.02),"MODERADO",IF(AND(AV15&lt;85.01,AV15&gt;1),"DEBIL","ESTABLECER CONTROL")))</f>
        <v>FUERTE</v>
      </c>
      <c r="AX15" s="93"/>
      <c r="AY15" s="92"/>
      <c r="AZ15" s="92"/>
      <c r="BA15" s="92"/>
      <c r="BB15" s="94"/>
      <c r="BC15" s="65" t="s">
        <v>307</v>
      </c>
      <c r="BD15" s="53" t="s">
        <v>306</v>
      </c>
      <c r="BE15" s="63">
        <v>44958</v>
      </c>
      <c r="BF15" s="54">
        <v>45047</v>
      </c>
      <c r="BG15" s="22" t="s">
        <v>539</v>
      </c>
      <c r="BH15" s="20" t="s">
        <v>89</v>
      </c>
      <c r="BI15" s="20"/>
    </row>
    <row r="16" spans="1:70" ht="49.9" hidden="1" customHeight="1" x14ac:dyDescent="0.25">
      <c r="A16" s="92"/>
      <c r="B16" s="92"/>
      <c r="C16" s="172" t="s">
        <v>56</v>
      </c>
      <c r="D16" s="172"/>
      <c r="E16" s="172"/>
      <c r="F16" s="172"/>
      <c r="G16" s="172"/>
      <c r="H16" s="163"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72" t="str">
        <f t="shared" ref="I16" si="11">+IF(H16="MUY BAJA","20%",IF(H16="BAJA","40%",IF(H16="MEDIA","60%",IF(H16="ALTA","80%",IF(H16="MUY ALTA","100%","ERROR")))))</f>
        <v>ERROR</v>
      </c>
      <c r="J16" s="169"/>
      <c r="K16" s="169"/>
      <c r="L16" s="169"/>
      <c r="M16" s="169"/>
      <c r="N16" s="169"/>
      <c r="O16" s="169"/>
      <c r="P16" s="169"/>
      <c r="Q16" s="169"/>
      <c r="R16" s="169"/>
      <c r="S16" s="169"/>
      <c r="T16" s="169"/>
      <c r="U16" s="169"/>
      <c r="V16" s="169"/>
      <c r="W16" s="169"/>
      <c r="X16" s="169"/>
      <c r="Y16" s="169"/>
      <c r="Z16" s="169"/>
      <c r="AA16" s="169"/>
      <c r="AB16" s="169"/>
      <c r="AC16" s="172">
        <f t="shared" ref="AC16" si="12">COUNTIF(J16:AB18,"SI")</f>
        <v>0</v>
      </c>
      <c r="AD16" s="156" t="str">
        <f t="shared" ref="AD16:AD40" si="13">+IF(AND(AC16&gt;0,AC16&lt;6),"MODERADO",IF(AC16&gt;=12,"CATASTRÓFICO",IF(AND(AC16&gt;5,AC16&lt;12),"MAYOR","")))</f>
        <v/>
      </c>
      <c r="AE16" s="16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75">
        <f t="shared" ref="AX16" si="15">AVERAGE(AV16:AV18)</f>
        <v>0</v>
      </c>
      <c r="AY16" s="163" t="str">
        <f t="shared" ref="AY16" si="16">IF(AX16&gt;95,"FUERTE",IF(AND(AX16&lt;95.01,AX16&gt;85.02),"MODERADO",IF(AND(AX16&lt;85.01,AX16&gt;1),"DEBIL","0")))</f>
        <v>0</v>
      </c>
      <c r="AZ16" s="16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56" t="str">
        <f t="shared" ref="BA16" si="18">AD16</f>
        <v/>
      </c>
      <c r="BB16" s="166"/>
      <c r="BC16" s="20"/>
      <c r="BD16" s="20"/>
      <c r="BE16" s="20"/>
      <c r="BF16" s="20"/>
      <c r="BG16" s="20"/>
      <c r="BH16" s="20"/>
      <c r="BI16" s="20"/>
      <c r="BR16" s="15" t="s">
        <v>8</v>
      </c>
    </row>
    <row r="17" spans="1:72" ht="49.9" hidden="1" customHeight="1" x14ac:dyDescent="0.25">
      <c r="A17" s="92"/>
      <c r="B17" s="92"/>
      <c r="C17" s="173"/>
      <c r="D17" s="173"/>
      <c r="E17" s="173"/>
      <c r="F17" s="173"/>
      <c r="G17" s="173"/>
      <c r="H17" s="164"/>
      <c r="I17" s="173"/>
      <c r="J17" s="170"/>
      <c r="K17" s="170"/>
      <c r="L17" s="170"/>
      <c r="M17" s="170"/>
      <c r="N17" s="170"/>
      <c r="O17" s="170"/>
      <c r="P17" s="170"/>
      <c r="Q17" s="170"/>
      <c r="R17" s="170"/>
      <c r="S17" s="170"/>
      <c r="T17" s="170"/>
      <c r="U17" s="170"/>
      <c r="V17" s="170"/>
      <c r="W17" s="170"/>
      <c r="X17" s="170"/>
      <c r="Y17" s="170"/>
      <c r="Z17" s="170"/>
      <c r="AA17" s="170"/>
      <c r="AB17" s="170"/>
      <c r="AC17" s="173"/>
      <c r="AD17" s="157"/>
      <c r="AE17" s="164"/>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76"/>
      <c r="AY17" s="164"/>
      <c r="AZ17" s="164"/>
      <c r="BA17" s="157"/>
      <c r="BB17" s="167"/>
      <c r="BC17" s="20"/>
      <c r="BD17" s="20"/>
      <c r="BE17" s="20"/>
      <c r="BF17" s="20"/>
      <c r="BG17" s="20"/>
      <c r="BH17" s="20"/>
      <c r="BI17" s="20"/>
    </row>
    <row r="18" spans="1:72" ht="49.9" hidden="1" customHeight="1" x14ac:dyDescent="0.25">
      <c r="A18" s="92"/>
      <c r="B18" s="92"/>
      <c r="C18" s="174"/>
      <c r="D18" s="174"/>
      <c r="E18" s="174"/>
      <c r="F18" s="174"/>
      <c r="G18" s="174"/>
      <c r="H18" s="165"/>
      <c r="I18" s="174"/>
      <c r="J18" s="171"/>
      <c r="K18" s="171"/>
      <c r="L18" s="171"/>
      <c r="M18" s="171"/>
      <c r="N18" s="171"/>
      <c r="O18" s="171"/>
      <c r="P18" s="171"/>
      <c r="Q18" s="171"/>
      <c r="R18" s="171"/>
      <c r="S18" s="171"/>
      <c r="T18" s="171"/>
      <c r="U18" s="171"/>
      <c r="V18" s="171"/>
      <c r="W18" s="171"/>
      <c r="X18" s="171"/>
      <c r="Y18" s="171"/>
      <c r="Z18" s="171"/>
      <c r="AA18" s="171"/>
      <c r="AB18" s="171"/>
      <c r="AC18" s="174"/>
      <c r="AD18" s="158"/>
      <c r="AE18" s="165"/>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77"/>
      <c r="AY18" s="165"/>
      <c r="AZ18" s="165"/>
      <c r="BA18" s="158"/>
      <c r="BB18" s="168"/>
      <c r="BC18" s="20"/>
      <c r="BD18" s="20"/>
      <c r="BE18" s="20"/>
      <c r="BF18" s="20"/>
      <c r="BG18" s="20"/>
      <c r="BH18" s="20"/>
      <c r="BI18" s="20"/>
      <c r="BR18" s="15" t="s">
        <v>9</v>
      </c>
    </row>
    <row r="19" spans="1:72" ht="49.9" hidden="1" customHeight="1" x14ac:dyDescent="0.25">
      <c r="A19" s="92"/>
      <c r="B19" s="92"/>
      <c r="C19" s="172" t="s">
        <v>57</v>
      </c>
      <c r="D19" s="172"/>
      <c r="E19" s="172"/>
      <c r="F19" s="172"/>
      <c r="G19" s="172"/>
      <c r="H19" s="16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72" t="str">
        <f t="shared" ref="I19" si="20">+IF(H19="MUY BAJA","20%",IF(H19="BAJA","40%",IF(H19="MEDIA","60%",IF(H19="ALTA","80%",IF(H19="MUY ALTA","100%","ERROR")))))</f>
        <v>ERROR</v>
      </c>
      <c r="J19" s="169"/>
      <c r="K19" s="169"/>
      <c r="L19" s="169"/>
      <c r="M19" s="169"/>
      <c r="N19" s="169"/>
      <c r="O19" s="169"/>
      <c r="P19" s="169"/>
      <c r="Q19" s="169"/>
      <c r="R19" s="169"/>
      <c r="S19" s="169"/>
      <c r="T19" s="169"/>
      <c r="U19" s="169"/>
      <c r="V19" s="169"/>
      <c r="W19" s="169"/>
      <c r="X19" s="169"/>
      <c r="Y19" s="169"/>
      <c r="Z19" s="169"/>
      <c r="AA19" s="169"/>
      <c r="AB19" s="169"/>
      <c r="AC19" s="172">
        <f t="shared" ref="AC19" si="21">COUNTIF(J19:AB21,"SI")</f>
        <v>0</v>
      </c>
      <c r="AD19" s="156" t="str">
        <f t="shared" si="13"/>
        <v/>
      </c>
      <c r="AE19" s="16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75">
        <f t="shared" ref="AX19" si="23">AVERAGE(AV19:AV21)</f>
        <v>0</v>
      </c>
      <c r="AY19" s="163" t="str">
        <f t="shared" ref="AY19" si="24">IF(AX19&gt;95,"FUERTE",IF(AND(AX19&lt;95.01,AX19&gt;85.02),"MODERADO",IF(AND(AX19&lt;85.01,AX19&gt;1),"DEBIL","0")))</f>
        <v>0</v>
      </c>
      <c r="AZ19" s="16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56" t="str">
        <f t="shared" ref="BA19" si="26">AD19</f>
        <v/>
      </c>
      <c r="BB19" s="166"/>
      <c r="BC19" s="20"/>
      <c r="BD19" s="20"/>
      <c r="BE19" s="20"/>
      <c r="BF19" s="20"/>
      <c r="BG19" s="20"/>
      <c r="BH19" s="20"/>
      <c r="BI19" s="20"/>
      <c r="BR19" s="15" t="s">
        <v>13</v>
      </c>
    </row>
    <row r="20" spans="1:72" ht="49.9" hidden="1" customHeight="1" x14ac:dyDescent="0.25">
      <c r="A20" s="92"/>
      <c r="B20" s="92"/>
      <c r="C20" s="173"/>
      <c r="D20" s="173"/>
      <c r="E20" s="173"/>
      <c r="F20" s="173"/>
      <c r="G20" s="173"/>
      <c r="H20" s="164"/>
      <c r="I20" s="173"/>
      <c r="J20" s="170"/>
      <c r="K20" s="170"/>
      <c r="L20" s="170"/>
      <c r="M20" s="170"/>
      <c r="N20" s="170"/>
      <c r="O20" s="170"/>
      <c r="P20" s="170"/>
      <c r="Q20" s="170"/>
      <c r="R20" s="170"/>
      <c r="S20" s="170"/>
      <c r="T20" s="170"/>
      <c r="U20" s="170"/>
      <c r="V20" s="170"/>
      <c r="W20" s="170"/>
      <c r="X20" s="170"/>
      <c r="Y20" s="170"/>
      <c r="Z20" s="170"/>
      <c r="AA20" s="170"/>
      <c r="AB20" s="170"/>
      <c r="AC20" s="173"/>
      <c r="AD20" s="157"/>
      <c r="AE20" s="164"/>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76"/>
      <c r="AY20" s="164"/>
      <c r="AZ20" s="164"/>
      <c r="BA20" s="157"/>
      <c r="BB20" s="167"/>
      <c r="BC20" s="20"/>
      <c r="BD20" s="20"/>
      <c r="BE20" s="20"/>
      <c r="BF20" s="20"/>
      <c r="BG20" s="20"/>
      <c r="BH20" s="20"/>
      <c r="BI20" s="20"/>
      <c r="BR20" s="15" t="s">
        <v>14</v>
      </c>
    </row>
    <row r="21" spans="1:72" ht="49.9" hidden="1" customHeight="1" x14ac:dyDescent="0.25">
      <c r="A21" s="92"/>
      <c r="B21" s="92"/>
      <c r="C21" s="174"/>
      <c r="D21" s="174"/>
      <c r="E21" s="174"/>
      <c r="F21" s="174"/>
      <c r="G21" s="174"/>
      <c r="H21" s="165"/>
      <c r="I21" s="174"/>
      <c r="J21" s="171"/>
      <c r="K21" s="171"/>
      <c r="L21" s="171"/>
      <c r="M21" s="171"/>
      <c r="N21" s="171"/>
      <c r="O21" s="171"/>
      <c r="P21" s="171"/>
      <c r="Q21" s="171"/>
      <c r="R21" s="171"/>
      <c r="S21" s="171"/>
      <c r="T21" s="171"/>
      <c r="U21" s="171"/>
      <c r="V21" s="171"/>
      <c r="W21" s="171"/>
      <c r="X21" s="171"/>
      <c r="Y21" s="171"/>
      <c r="Z21" s="171"/>
      <c r="AA21" s="171"/>
      <c r="AB21" s="171"/>
      <c r="AC21" s="174"/>
      <c r="AD21" s="158"/>
      <c r="AE21" s="165"/>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77"/>
      <c r="AY21" s="165"/>
      <c r="AZ21" s="165"/>
      <c r="BA21" s="158"/>
      <c r="BB21" s="168"/>
      <c r="BC21" s="20"/>
      <c r="BD21" s="20"/>
      <c r="BE21" s="20"/>
      <c r="BF21" s="20"/>
      <c r="BG21" s="20"/>
      <c r="BH21" s="20"/>
      <c r="BI21" s="20"/>
      <c r="BR21" s="15" t="s">
        <v>15</v>
      </c>
    </row>
    <row r="22" spans="1:72" ht="49.9" hidden="1" customHeight="1" x14ac:dyDescent="0.25">
      <c r="A22" s="92"/>
      <c r="B22" s="92"/>
      <c r="C22" s="172" t="s">
        <v>58</v>
      </c>
      <c r="D22" s="172"/>
      <c r="E22" s="172"/>
      <c r="F22" s="172"/>
      <c r="G22" s="172"/>
      <c r="H22" s="16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72" t="str">
        <f t="shared" ref="I22" si="28">+IF(H22="MUY BAJA","20%",IF(H22="BAJA","40%",IF(H22="MEDIA","60%",IF(H22="ALTA","80%",IF(H22="MUY ALTA","100%","ERROR")))))</f>
        <v>ERROR</v>
      </c>
      <c r="J22" s="169"/>
      <c r="K22" s="169"/>
      <c r="L22" s="169"/>
      <c r="M22" s="169"/>
      <c r="N22" s="169"/>
      <c r="O22" s="169"/>
      <c r="P22" s="169"/>
      <c r="Q22" s="169"/>
      <c r="R22" s="169"/>
      <c r="S22" s="169"/>
      <c r="T22" s="169"/>
      <c r="U22" s="169"/>
      <c r="V22" s="169"/>
      <c r="W22" s="169"/>
      <c r="X22" s="169"/>
      <c r="Y22" s="169"/>
      <c r="Z22" s="169"/>
      <c r="AA22" s="169"/>
      <c r="AB22" s="169"/>
      <c r="AC22" s="172">
        <f t="shared" ref="AC22" si="29">COUNTIF(J22:AB24,"SI")</f>
        <v>0</v>
      </c>
      <c r="AD22" s="156" t="str">
        <f t="shared" si="13"/>
        <v/>
      </c>
      <c r="AE22" s="16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75">
        <f t="shared" ref="AX22" si="31">AVERAGE(AV22:AV24)</f>
        <v>0</v>
      </c>
      <c r="AY22" s="163" t="str">
        <f t="shared" ref="AY22" si="32">IF(AX22&gt;95,"FUERTE",IF(AND(AX22&lt;95.01,AX22&gt;85.02),"MODERADO",IF(AND(AX22&lt;85.01,AX22&gt;1),"DEBIL","0")))</f>
        <v>0</v>
      </c>
      <c r="AZ22" s="16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56" t="str">
        <f t="shared" ref="BA22" si="34">AD22</f>
        <v/>
      </c>
      <c r="BB22" s="166"/>
      <c r="BC22" s="20"/>
      <c r="BD22" s="20"/>
      <c r="BE22" s="20"/>
      <c r="BF22" s="20"/>
      <c r="BG22" s="20"/>
      <c r="BH22" s="20"/>
      <c r="BI22" s="20"/>
      <c r="BT22" s="15" t="s">
        <v>24</v>
      </c>
    </row>
    <row r="23" spans="1:72" ht="49.9" hidden="1" customHeight="1" x14ac:dyDescent="0.25">
      <c r="A23" s="92"/>
      <c r="B23" s="92"/>
      <c r="C23" s="173"/>
      <c r="D23" s="173"/>
      <c r="E23" s="173"/>
      <c r="F23" s="173"/>
      <c r="G23" s="173"/>
      <c r="H23" s="164"/>
      <c r="I23" s="173"/>
      <c r="J23" s="170"/>
      <c r="K23" s="170"/>
      <c r="L23" s="170"/>
      <c r="M23" s="170"/>
      <c r="N23" s="170"/>
      <c r="O23" s="170"/>
      <c r="P23" s="170"/>
      <c r="Q23" s="170"/>
      <c r="R23" s="170"/>
      <c r="S23" s="170"/>
      <c r="T23" s="170"/>
      <c r="U23" s="170"/>
      <c r="V23" s="170"/>
      <c r="W23" s="170"/>
      <c r="X23" s="170"/>
      <c r="Y23" s="170"/>
      <c r="Z23" s="170"/>
      <c r="AA23" s="170"/>
      <c r="AB23" s="170"/>
      <c r="AC23" s="173"/>
      <c r="AD23" s="157"/>
      <c r="AE23" s="164"/>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76"/>
      <c r="AY23" s="164"/>
      <c r="AZ23" s="164"/>
      <c r="BA23" s="157"/>
      <c r="BB23" s="167"/>
      <c r="BC23" s="20"/>
      <c r="BD23" s="20"/>
      <c r="BE23" s="20"/>
      <c r="BF23" s="20"/>
      <c r="BG23" s="20"/>
      <c r="BH23" s="20"/>
      <c r="BI23" s="20"/>
      <c r="BT23" s="15" t="s">
        <v>25</v>
      </c>
    </row>
    <row r="24" spans="1:72" ht="49.9" hidden="1" customHeight="1" x14ac:dyDescent="0.25">
      <c r="A24" s="92"/>
      <c r="B24" s="92"/>
      <c r="C24" s="174"/>
      <c r="D24" s="174"/>
      <c r="E24" s="174"/>
      <c r="F24" s="174"/>
      <c r="G24" s="174"/>
      <c r="H24" s="165"/>
      <c r="I24" s="174"/>
      <c r="J24" s="171"/>
      <c r="K24" s="171"/>
      <c r="L24" s="171"/>
      <c r="M24" s="171"/>
      <c r="N24" s="171"/>
      <c r="O24" s="171"/>
      <c r="P24" s="171"/>
      <c r="Q24" s="171"/>
      <c r="R24" s="171"/>
      <c r="S24" s="171"/>
      <c r="T24" s="171"/>
      <c r="U24" s="171"/>
      <c r="V24" s="171"/>
      <c r="W24" s="171"/>
      <c r="X24" s="171"/>
      <c r="Y24" s="171"/>
      <c r="Z24" s="171"/>
      <c r="AA24" s="171"/>
      <c r="AB24" s="171"/>
      <c r="AC24" s="174"/>
      <c r="AD24" s="158"/>
      <c r="AE24" s="165"/>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77"/>
      <c r="AY24" s="165"/>
      <c r="AZ24" s="165"/>
      <c r="BA24" s="158"/>
      <c r="BB24" s="168"/>
      <c r="BC24" s="20"/>
      <c r="BD24" s="20"/>
      <c r="BE24" s="20"/>
      <c r="BF24" s="20"/>
      <c r="BG24" s="20"/>
      <c r="BH24" s="20"/>
      <c r="BI24" s="20"/>
      <c r="BT24" s="15" t="s">
        <v>26</v>
      </c>
    </row>
    <row r="25" spans="1:72" ht="49.9" hidden="1" customHeight="1" x14ac:dyDescent="0.25">
      <c r="A25" s="92"/>
      <c r="B25" s="92"/>
      <c r="C25" s="172" t="s">
        <v>59</v>
      </c>
      <c r="D25" s="172"/>
      <c r="E25" s="172"/>
      <c r="F25" s="172"/>
      <c r="G25" s="172"/>
      <c r="H25" s="16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72" t="str">
        <f t="shared" ref="I25" si="36">+IF(H25="MUY BAJA","20%",IF(H25="BAJA","40%",IF(H25="MEDIA","60%",IF(H25="ALTA","80%",IF(H25="MUY ALTA","100%","ERROR")))))</f>
        <v>ERROR</v>
      </c>
      <c r="J25" s="169"/>
      <c r="K25" s="169"/>
      <c r="L25" s="169"/>
      <c r="M25" s="169"/>
      <c r="N25" s="169"/>
      <c r="O25" s="169"/>
      <c r="P25" s="169"/>
      <c r="Q25" s="169"/>
      <c r="R25" s="169"/>
      <c r="S25" s="169"/>
      <c r="T25" s="169"/>
      <c r="U25" s="169"/>
      <c r="V25" s="169"/>
      <c r="W25" s="169"/>
      <c r="X25" s="169"/>
      <c r="Y25" s="169"/>
      <c r="Z25" s="169"/>
      <c r="AA25" s="169"/>
      <c r="AB25" s="169"/>
      <c r="AC25" s="172">
        <f t="shared" ref="AC25" si="37">COUNTIF(J25:AB27,"SI")</f>
        <v>0</v>
      </c>
      <c r="AD25" s="156" t="str">
        <f t="shared" si="13"/>
        <v/>
      </c>
      <c r="AE25" s="16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75">
        <f t="shared" ref="AX25" si="39">AVERAGE(AV25:AV27)</f>
        <v>0</v>
      </c>
      <c r="AY25" s="163" t="str">
        <f t="shared" ref="AY25" si="40">IF(AX25&gt;95,"FUERTE",IF(AND(AX25&lt;95.01,AX25&gt;85.02),"MODERADO",IF(AND(AX25&lt;85.01,AX25&gt;1),"DEBIL","0")))</f>
        <v>0</v>
      </c>
      <c r="AZ25" s="16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56" t="str">
        <f t="shared" ref="BA25" si="42">AD25</f>
        <v/>
      </c>
      <c r="BB25" s="166"/>
      <c r="BC25" s="20"/>
      <c r="BD25" s="20"/>
      <c r="BE25" s="20"/>
      <c r="BF25" s="20"/>
      <c r="BG25" s="20"/>
      <c r="BH25" s="20"/>
      <c r="BI25" s="20"/>
    </row>
    <row r="26" spans="1:72" ht="49.9" hidden="1" customHeight="1" x14ac:dyDescent="0.25">
      <c r="A26" s="92"/>
      <c r="B26" s="92"/>
      <c r="C26" s="173"/>
      <c r="D26" s="173"/>
      <c r="E26" s="173"/>
      <c r="F26" s="173"/>
      <c r="G26" s="173"/>
      <c r="H26" s="164"/>
      <c r="I26" s="173"/>
      <c r="J26" s="170"/>
      <c r="K26" s="170"/>
      <c r="L26" s="170"/>
      <c r="M26" s="170"/>
      <c r="N26" s="170"/>
      <c r="O26" s="170"/>
      <c r="P26" s="170"/>
      <c r="Q26" s="170"/>
      <c r="R26" s="170"/>
      <c r="S26" s="170"/>
      <c r="T26" s="170"/>
      <c r="U26" s="170"/>
      <c r="V26" s="170"/>
      <c r="W26" s="170"/>
      <c r="X26" s="170"/>
      <c r="Y26" s="170"/>
      <c r="Z26" s="170"/>
      <c r="AA26" s="170"/>
      <c r="AB26" s="170"/>
      <c r="AC26" s="173"/>
      <c r="AD26" s="157"/>
      <c r="AE26" s="164"/>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76"/>
      <c r="AY26" s="164"/>
      <c r="AZ26" s="164"/>
      <c r="BA26" s="157"/>
      <c r="BB26" s="167"/>
      <c r="BC26" s="20"/>
      <c r="BD26" s="20"/>
      <c r="BE26" s="20"/>
      <c r="BF26" s="20"/>
      <c r="BG26" s="20"/>
      <c r="BH26" s="20"/>
      <c r="BI26" s="20"/>
    </row>
    <row r="27" spans="1:72" ht="49.9" hidden="1" customHeight="1" x14ac:dyDescent="0.25">
      <c r="A27" s="92"/>
      <c r="B27" s="92"/>
      <c r="C27" s="174"/>
      <c r="D27" s="174"/>
      <c r="E27" s="174"/>
      <c r="F27" s="174"/>
      <c r="G27" s="174"/>
      <c r="H27" s="165"/>
      <c r="I27" s="174"/>
      <c r="J27" s="171"/>
      <c r="K27" s="171"/>
      <c r="L27" s="171"/>
      <c r="M27" s="171"/>
      <c r="N27" s="171"/>
      <c r="O27" s="171"/>
      <c r="P27" s="171"/>
      <c r="Q27" s="171"/>
      <c r="R27" s="171"/>
      <c r="S27" s="171"/>
      <c r="T27" s="171"/>
      <c r="U27" s="171"/>
      <c r="V27" s="171"/>
      <c r="W27" s="171"/>
      <c r="X27" s="171"/>
      <c r="Y27" s="171"/>
      <c r="Z27" s="171"/>
      <c r="AA27" s="171"/>
      <c r="AB27" s="171"/>
      <c r="AC27" s="174"/>
      <c r="AD27" s="158"/>
      <c r="AE27" s="165"/>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77"/>
      <c r="AY27" s="165"/>
      <c r="AZ27" s="165"/>
      <c r="BA27" s="158"/>
      <c r="BB27" s="168"/>
      <c r="BC27" s="20"/>
      <c r="BD27" s="20"/>
      <c r="BE27" s="20"/>
      <c r="BF27" s="20"/>
      <c r="BG27" s="20"/>
      <c r="BH27" s="20"/>
      <c r="BI27" s="20"/>
    </row>
    <row r="28" spans="1:72" ht="49.9" hidden="1" customHeight="1" x14ac:dyDescent="0.25">
      <c r="A28" s="92"/>
      <c r="B28" s="92"/>
      <c r="C28" s="172" t="s">
        <v>60</v>
      </c>
      <c r="D28" s="172"/>
      <c r="E28" s="172"/>
      <c r="F28" s="172"/>
      <c r="G28" s="172"/>
      <c r="H28" s="16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72" t="str">
        <f t="shared" ref="I28" si="44">+IF(H28="MUY BAJA","20%",IF(H28="BAJA","40%",IF(H28="MEDIA","60%",IF(H28="ALTA","80%",IF(H28="MUY ALTA","100%","ERROR")))))</f>
        <v>ERROR</v>
      </c>
      <c r="J28" s="169"/>
      <c r="K28" s="169"/>
      <c r="L28" s="169"/>
      <c r="M28" s="169"/>
      <c r="N28" s="169"/>
      <c r="O28" s="169"/>
      <c r="P28" s="169"/>
      <c r="Q28" s="169"/>
      <c r="R28" s="169"/>
      <c r="S28" s="169"/>
      <c r="T28" s="169"/>
      <c r="U28" s="169"/>
      <c r="V28" s="169"/>
      <c r="W28" s="169"/>
      <c r="X28" s="169"/>
      <c r="Y28" s="169"/>
      <c r="Z28" s="169"/>
      <c r="AA28" s="169"/>
      <c r="AB28" s="169"/>
      <c r="AC28" s="172">
        <f t="shared" ref="AC28" si="45">COUNTIF(J28:AB30,"SI")</f>
        <v>0</v>
      </c>
      <c r="AD28" s="156" t="str">
        <f t="shared" si="13"/>
        <v/>
      </c>
      <c r="AE28" s="16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75">
        <f t="shared" ref="AX28" si="47">AVERAGE(AV28:AV30)</f>
        <v>0</v>
      </c>
      <c r="AY28" s="163" t="str">
        <f t="shared" ref="AY28" si="48">IF(AX28&gt;95,"FUERTE",IF(AND(AX28&lt;95.01,AX28&gt;85.02),"MODERADO",IF(AND(AX28&lt;85.01,AX28&gt;1),"DEBIL","0")))</f>
        <v>0</v>
      </c>
      <c r="AZ28" s="16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56" t="str">
        <f t="shared" ref="BA28" si="50">AD28</f>
        <v/>
      </c>
      <c r="BB28" s="166"/>
      <c r="BC28" s="20"/>
      <c r="BD28" s="20"/>
      <c r="BE28" s="20"/>
      <c r="BF28" s="20"/>
      <c r="BG28" s="20"/>
      <c r="BH28" s="20"/>
      <c r="BI28" s="20"/>
    </row>
    <row r="29" spans="1:72" ht="49.9" hidden="1" customHeight="1" x14ac:dyDescent="0.25">
      <c r="A29" s="92"/>
      <c r="B29" s="92"/>
      <c r="C29" s="173"/>
      <c r="D29" s="173"/>
      <c r="E29" s="173"/>
      <c r="F29" s="173"/>
      <c r="G29" s="173"/>
      <c r="H29" s="164"/>
      <c r="I29" s="173"/>
      <c r="J29" s="170"/>
      <c r="K29" s="170"/>
      <c r="L29" s="170"/>
      <c r="M29" s="170"/>
      <c r="N29" s="170"/>
      <c r="O29" s="170"/>
      <c r="P29" s="170"/>
      <c r="Q29" s="170"/>
      <c r="R29" s="170"/>
      <c r="S29" s="170"/>
      <c r="T29" s="170"/>
      <c r="U29" s="170"/>
      <c r="V29" s="170"/>
      <c r="W29" s="170"/>
      <c r="X29" s="170"/>
      <c r="Y29" s="170"/>
      <c r="Z29" s="170"/>
      <c r="AA29" s="170"/>
      <c r="AB29" s="170"/>
      <c r="AC29" s="173"/>
      <c r="AD29" s="157"/>
      <c r="AE29" s="164"/>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76"/>
      <c r="AY29" s="164"/>
      <c r="AZ29" s="164"/>
      <c r="BA29" s="157"/>
      <c r="BB29" s="167"/>
      <c r="BC29" s="20"/>
      <c r="BD29" s="20"/>
      <c r="BE29" s="20"/>
      <c r="BF29" s="20"/>
      <c r="BG29" s="20"/>
      <c r="BH29" s="20"/>
      <c r="BI29" s="20"/>
    </row>
    <row r="30" spans="1:72" ht="49.9" hidden="1" customHeight="1" x14ac:dyDescent="0.25">
      <c r="A30" s="92"/>
      <c r="B30" s="92"/>
      <c r="C30" s="174"/>
      <c r="D30" s="174"/>
      <c r="E30" s="174"/>
      <c r="F30" s="174"/>
      <c r="G30" s="174"/>
      <c r="H30" s="165"/>
      <c r="I30" s="174"/>
      <c r="J30" s="171"/>
      <c r="K30" s="171"/>
      <c r="L30" s="171"/>
      <c r="M30" s="171"/>
      <c r="N30" s="171"/>
      <c r="O30" s="171"/>
      <c r="P30" s="171"/>
      <c r="Q30" s="171"/>
      <c r="R30" s="171"/>
      <c r="S30" s="171"/>
      <c r="T30" s="171"/>
      <c r="U30" s="171"/>
      <c r="V30" s="171"/>
      <c r="W30" s="171"/>
      <c r="X30" s="171"/>
      <c r="Y30" s="171"/>
      <c r="Z30" s="171"/>
      <c r="AA30" s="171"/>
      <c r="AB30" s="171"/>
      <c r="AC30" s="174"/>
      <c r="AD30" s="158"/>
      <c r="AE30" s="165"/>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77"/>
      <c r="AY30" s="165"/>
      <c r="AZ30" s="165"/>
      <c r="BA30" s="158"/>
      <c r="BB30" s="168"/>
      <c r="BC30" s="20"/>
      <c r="BD30" s="20"/>
      <c r="BE30" s="20"/>
      <c r="BF30" s="20"/>
      <c r="BG30" s="20"/>
      <c r="BH30" s="20"/>
      <c r="BI30" s="20"/>
    </row>
    <row r="31" spans="1:72" ht="49.9" hidden="1" customHeight="1" x14ac:dyDescent="0.25">
      <c r="A31" s="92"/>
      <c r="B31" s="92"/>
      <c r="C31" s="172" t="s">
        <v>61</v>
      </c>
      <c r="D31" s="172"/>
      <c r="E31" s="172"/>
      <c r="F31" s="172"/>
      <c r="G31" s="172"/>
      <c r="H31" s="16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72" t="str">
        <f t="shared" ref="I31" si="52">+IF(H31="MUY BAJA","20%",IF(H31="BAJA","40%",IF(H31="MEDIA","60%",IF(H31="ALTA","80%",IF(H31="MUY ALTA","100%","ERROR")))))</f>
        <v>ERROR</v>
      </c>
      <c r="J31" s="169"/>
      <c r="K31" s="169"/>
      <c r="L31" s="169"/>
      <c r="M31" s="169"/>
      <c r="N31" s="169"/>
      <c r="O31" s="169"/>
      <c r="P31" s="169"/>
      <c r="Q31" s="169"/>
      <c r="R31" s="169"/>
      <c r="S31" s="169"/>
      <c r="T31" s="169"/>
      <c r="U31" s="169"/>
      <c r="V31" s="169"/>
      <c r="W31" s="169"/>
      <c r="X31" s="169"/>
      <c r="Y31" s="169"/>
      <c r="Z31" s="169"/>
      <c r="AA31" s="169"/>
      <c r="AB31" s="169"/>
      <c r="AC31" s="172">
        <f t="shared" ref="AC31" si="53">COUNTIF(J31:AB33,"SI")</f>
        <v>0</v>
      </c>
      <c r="AD31" s="156" t="str">
        <f t="shared" si="13"/>
        <v/>
      </c>
      <c r="AE31" s="16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75">
        <f t="shared" ref="AX31" si="55">AVERAGE(AV31:AV33)</f>
        <v>0</v>
      </c>
      <c r="AY31" s="163" t="str">
        <f t="shared" ref="AY31" si="56">IF(AX31&gt;95,"FUERTE",IF(AND(AX31&lt;95.01,AX31&gt;85.02),"MODERADO",IF(AND(AX31&lt;85.01,AX31&gt;1),"DEBIL","0")))</f>
        <v>0</v>
      </c>
      <c r="AZ31" s="16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56" t="str">
        <f t="shared" ref="BA31" si="58">AD31</f>
        <v/>
      </c>
      <c r="BB31" s="166"/>
      <c r="BC31" s="20"/>
      <c r="BD31" s="20"/>
      <c r="BE31" s="20"/>
      <c r="BF31" s="20"/>
      <c r="BG31" s="20"/>
      <c r="BH31" s="20"/>
      <c r="BI31" s="20"/>
    </row>
    <row r="32" spans="1:72" ht="49.9" hidden="1" customHeight="1" x14ac:dyDescent="0.25">
      <c r="A32" s="92"/>
      <c r="B32" s="92"/>
      <c r="C32" s="173"/>
      <c r="D32" s="173"/>
      <c r="E32" s="173"/>
      <c r="F32" s="173"/>
      <c r="G32" s="173"/>
      <c r="H32" s="164"/>
      <c r="I32" s="173"/>
      <c r="J32" s="170"/>
      <c r="K32" s="170"/>
      <c r="L32" s="170"/>
      <c r="M32" s="170"/>
      <c r="N32" s="170"/>
      <c r="O32" s="170"/>
      <c r="P32" s="170"/>
      <c r="Q32" s="170"/>
      <c r="R32" s="170"/>
      <c r="S32" s="170"/>
      <c r="T32" s="170"/>
      <c r="U32" s="170"/>
      <c r="V32" s="170"/>
      <c r="W32" s="170"/>
      <c r="X32" s="170"/>
      <c r="Y32" s="170"/>
      <c r="Z32" s="170"/>
      <c r="AA32" s="170"/>
      <c r="AB32" s="170"/>
      <c r="AC32" s="173"/>
      <c r="AD32" s="157"/>
      <c r="AE32" s="164"/>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76"/>
      <c r="AY32" s="164"/>
      <c r="AZ32" s="164"/>
      <c r="BA32" s="157"/>
      <c r="BB32" s="167"/>
      <c r="BC32" s="20"/>
      <c r="BD32" s="20"/>
      <c r="BE32" s="20"/>
      <c r="BF32" s="20"/>
      <c r="BG32" s="20"/>
      <c r="BH32" s="20"/>
      <c r="BI32" s="20"/>
    </row>
    <row r="33" spans="1:61" ht="49.9" hidden="1" customHeight="1" x14ac:dyDescent="0.25">
      <c r="A33" s="92"/>
      <c r="B33" s="92"/>
      <c r="C33" s="174"/>
      <c r="D33" s="174"/>
      <c r="E33" s="174"/>
      <c r="F33" s="174"/>
      <c r="G33" s="174"/>
      <c r="H33" s="165"/>
      <c r="I33" s="174"/>
      <c r="J33" s="171"/>
      <c r="K33" s="171"/>
      <c r="L33" s="171"/>
      <c r="M33" s="171"/>
      <c r="N33" s="171"/>
      <c r="O33" s="171"/>
      <c r="P33" s="171"/>
      <c r="Q33" s="171"/>
      <c r="R33" s="171"/>
      <c r="S33" s="171"/>
      <c r="T33" s="171"/>
      <c r="U33" s="171"/>
      <c r="V33" s="171"/>
      <c r="W33" s="171"/>
      <c r="X33" s="171"/>
      <c r="Y33" s="171"/>
      <c r="Z33" s="171"/>
      <c r="AA33" s="171"/>
      <c r="AB33" s="171"/>
      <c r="AC33" s="174"/>
      <c r="AD33" s="158"/>
      <c r="AE33" s="165"/>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77"/>
      <c r="AY33" s="165"/>
      <c r="AZ33" s="165"/>
      <c r="BA33" s="158"/>
      <c r="BB33" s="168"/>
      <c r="BC33" s="20"/>
      <c r="BD33" s="20"/>
      <c r="BE33" s="20"/>
      <c r="BF33" s="20"/>
      <c r="BG33" s="20"/>
      <c r="BH33" s="20"/>
      <c r="BI33" s="20"/>
    </row>
    <row r="34" spans="1:61" ht="49.9" hidden="1" customHeight="1" x14ac:dyDescent="0.25">
      <c r="A34" s="92"/>
      <c r="B34" s="92"/>
      <c r="C34" s="94" t="s">
        <v>62</v>
      </c>
      <c r="D34" s="94"/>
      <c r="E34" s="94"/>
      <c r="F34" s="94"/>
      <c r="G34" s="94"/>
      <c r="H34" s="92"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0">+IF(H34="MUY BAJA","20%",IF(H34="BAJA","40%",IF(H34="MEDIA","60%",IF(H34="ALTA","80%",IF(H34="MUY ALTA","100%","ERROR")))))</f>
        <v>ERROR</v>
      </c>
      <c r="J34" s="95"/>
      <c r="K34" s="95"/>
      <c r="L34" s="95"/>
      <c r="M34" s="95"/>
      <c r="N34" s="95"/>
      <c r="O34" s="95"/>
      <c r="P34" s="95"/>
      <c r="Q34" s="95"/>
      <c r="R34" s="95"/>
      <c r="S34" s="95"/>
      <c r="T34" s="95"/>
      <c r="U34" s="95"/>
      <c r="V34" s="95"/>
      <c r="W34" s="95"/>
      <c r="X34" s="95"/>
      <c r="Y34" s="95"/>
      <c r="Z34" s="95"/>
      <c r="AA34" s="95"/>
      <c r="AB34" s="95"/>
      <c r="AC34" s="94">
        <f t="shared" ref="AC34" si="61">COUNTIF(J34:AB36,"SI")</f>
        <v>0</v>
      </c>
      <c r="AD34" s="96" t="str">
        <f t="shared" si="13"/>
        <v/>
      </c>
      <c r="AE34" s="92"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93">
        <f t="shared" ref="AX34" si="63">AVERAGE(AV34:AV36)</f>
        <v>0</v>
      </c>
      <c r="AY34" s="92" t="str">
        <f t="shared" ref="AY34" si="64">IF(AX34&gt;95,"FUERTE",IF(AND(AX34&lt;95.01,AX34&gt;85.02),"MODERADO",IF(AND(AX34&lt;85.01,AX34&gt;1),"DEBIL","0")))</f>
        <v>0</v>
      </c>
      <c r="AZ34" s="92"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96" t="str">
        <f t="shared" ref="BA34" si="66">AD34</f>
        <v/>
      </c>
      <c r="BB34" s="99"/>
      <c r="BC34" s="20"/>
      <c r="BD34" s="20"/>
      <c r="BE34" s="20"/>
      <c r="BF34" s="20"/>
      <c r="BG34" s="20"/>
      <c r="BH34" s="20"/>
      <c r="BI34" s="20"/>
    </row>
    <row r="35" spans="1:61" ht="49.9" hidden="1" customHeight="1" x14ac:dyDescent="0.25">
      <c r="A35" s="92"/>
      <c r="B35" s="92"/>
      <c r="C35" s="94"/>
      <c r="D35" s="94"/>
      <c r="E35" s="94"/>
      <c r="F35" s="94"/>
      <c r="G35" s="94"/>
      <c r="H35" s="92"/>
      <c r="I35" s="94"/>
      <c r="J35" s="95"/>
      <c r="K35" s="95"/>
      <c r="L35" s="95"/>
      <c r="M35" s="95"/>
      <c r="N35" s="95"/>
      <c r="O35" s="95"/>
      <c r="P35" s="95"/>
      <c r="Q35" s="95"/>
      <c r="R35" s="95"/>
      <c r="S35" s="95"/>
      <c r="T35" s="95"/>
      <c r="U35" s="95"/>
      <c r="V35" s="95"/>
      <c r="W35" s="95"/>
      <c r="X35" s="95"/>
      <c r="Y35" s="95"/>
      <c r="Z35" s="95"/>
      <c r="AA35" s="95"/>
      <c r="AB35" s="95"/>
      <c r="AC35" s="94"/>
      <c r="AD35" s="96"/>
      <c r="AE35" s="92"/>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93"/>
      <c r="AY35" s="92"/>
      <c r="AZ35" s="92"/>
      <c r="BA35" s="92"/>
      <c r="BB35" s="94"/>
      <c r="BC35" s="20"/>
      <c r="BD35" s="20"/>
      <c r="BE35" s="20"/>
      <c r="BF35" s="20"/>
      <c r="BG35" s="20"/>
      <c r="BH35" s="20"/>
      <c r="BI35" s="20"/>
    </row>
    <row r="36" spans="1:61" ht="49.9" hidden="1" customHeight="1" x14ac:dyDescent="0.25">
      <c r="A36" s="92"/>
      <c r="B36" s="92"/>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93"/>
      <c r="AY36" s="92"/>
      <c r="AZ36" s="92"/>
      <c r="BA36" s="92"/>
      <c r="BB36" s="94"/>
      <c r="BC36" s="20"/>
      <c r="BD36" s="20"/>
      <c r="BE36" s="20"/>
      <c r="BF36" s="20"/>
      <c r="BG36" s="20"/>
      <c r="BH36" s="20"/>
      <c r="BI36" s="20"/>
    </row>
    <row r="37" spans="1:61" ht="49.9" hidden="1" customHeight="1" x14ac:dyDescent="0.25">
      <c r="A37" s="92"/>
      <c r="B37" s="92"/>
      <c r="C37" s="94" t="s">
        <v>63</v>
      </c>
      <c r="D37" s="94"/>
      <c r="E37" s="94"/>
      <c r="F37" s="94"/>
      <c r="G37" s="94"/>
      <c r="H37" s="92"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68">+IF(H37="MUY BAJA","20%",IF(H37="BAJA","40%",IF(H37="MEDIA","60%",IF(H37="ALTA","80%",IF(H37="MUY ALTA","100%","ERROR")))))</f>
        <v>ERROR</v>
      </c>
      <c r="J37" s="95"/>
      <c r="K37" s="95"/>
      <c r="L37" s="95"/>
      <c r="M37" s="95"/>
      <c r="N37" s="95"/>
      <c r="O37" s="95"/>
      <c r="P37" s="95"/>
      <c r="Q37" s="95"/>
      <c r="R37" s="95"/>
      <c r="S37" s="95"/>
      <c r="T37" s="95"/>
      <c r="U37" s="95"/>
      <c r="V37" s="95"/>
      <c r="W37" s="95"/>
      <c r="X37" s="95"/>
      <c r="Y37" s="95"/>
      <c r="Z37" s="95"/>
      <c r="AA37" s="95"/>
      <c r="AB37" s="95"/>
      <c r="AC37" s="94">
        <f t="shared" ref="AC37" si="69">COUNTIF(J37:AB39,"SI")</f>
        <v>0</v>
      </c>
      <c r="AD37" s="96" t="str">
        <f t="shared" si="13"/>
        <v/>
      </c>
      <c r="AE37" s="92"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93">
        <f t="shared" ref="AX37" si="71">AVERAGE(AV37:AV39)</f>
        <v>0</v>
      </c>
      <c r="AY37" s="92" t="str">
        <f t="shared" ref="AY37" si="72">IF(AX37&gt;95,"FUERTE",IF(AND(AX37&lt;95.01,AX37&gt;85.02),"MODERADO",IF(AND(AX37&lt;85.01,AX37&gt;1),"DEBIL","0")))</f>
        <v>0</v>
      </c>
      <c r="AZ37" s="92"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96" t="str">
        <f t="shared" ref="BA37" si="74">AD37</f>
        <v/>
      </c>
      <c r="BB37" s="99"/>
      <c r="BC37" s="20"/>
      <c r="BD37" s="20"/>
      <c r="BE37" s="20"/>
      <c r="BF37" s="20"/>
      <c r="BG37" s="20"/>
      <c r="BH37" s="20"/>
      <c r="BI37" s="20"/>
    </row>
    <row r="38" spans="1:61" ht="49.9" hidden="1" customHeight="1" x14ac:dyDescent="0.25">
      <c r="A38" s="92"/>
      <c r="B38" s="92"/>
      <c r="C38" s="94"/>
      <c r="D38" s="94"/>
      <c r="E38" s="94"/>
      <c r="F38" s="94"/>
      <c r="G38" s="94"/>
      <c r="H38" s="92"/>
      <c r="I38" s="94"/>
      <c r="J38" s="95"/>
      <c r="K38" s="95"/>
      <c r="L38" s="95"/>
      <c r="M38" s="95"/>
      <c r="N38" s="95"/>
      <c r="O38" s="95"/>
      <c r="P38" s="95"/>
      <c r="Q38" s="95"/>
      <c r="R38" s="95"/>
      <c r="S38" s="95"/>
      <c r="T38" s="95"/>
      <c r="U38" s="95"/>
      <c r="V38" s="95"/>
      <c r="W38" s="95"/>
      <c r="X38" s="95"/>
      <c r="Y38" s="95"/>
      <c r="Z38" s="95"/>
      <c r="AA38" s="95"/>
      <c r="AB38" s="95"/>
      <c r="AC38" s="94"/>
      <c r="AD38" s="96"/>
      <c r="AE38" s="92"/>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93"/>
      <c r="AY38" s="92"/>
      <c r="AZ38" s="92"/>
      <c r="BA38" s="92"/>
      <c r="BB38" s="94"/>
      <c r="BC38" s="20"/>
      <c r="BD38" s="20"/>
      <c r="BE38" s="20"/>
      <c r="BF38" s="20"/>
      <c r="BG38" s="20"/>
      <c r="BH38" s="20"/>
      <c r="BI38" s="20"/>
    </row>
    <row r="39" spans="1:61" ht="49.9" hidden="1" customHeight="1" x14ac:dyDescent="0.25">
      <c r="A39" s="92"/>
      <c r="B39" s="92"/>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93"/>
      <c r="AY39" s="92"/>
      <c r="AZ39" s="92"/>
      <c r="BA39" s="92"/>
      <c r="BB39" s="94"/>
      <c r="BC39" s="20"/>
      <c r="BD39" s="20"/>
      <c r="BE39" s="20"/>
      <c r="BF39" s="20"/>
      <c r="BG39" s="20"/>
      <c r="BH39" s="20"/>
      <c r="BI39" s="20"/>
    </row>
    <row r="40" spans="1:61" ht="49.9" hidden="1" customHeight="1" x14ac:dyDescent="0.25">
      <c r="A40" s="92"/>
      <c r="B40" s="92"/>
      <c r="C40" s="94" t="s">
        <v>64</v>
      </c>
      <c r="D40" s="94"/>
      <c r="E40" s="94"/>
      <c r="F40" s="94"/>
      <c r="G40" s="94"/>
      <c r="H40" s="92"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76">+IF(H40="MUY BAJA","20%",IF(H40="BAJA","40%",IF(H40="MEDIA","60%",IF(H40="ALTA","80%",IF(H40="MUY ALTA","100%","ERROR")))))</f>
        <v>ERROR</v>
      </c>
      <c r="J40" s="95"/>
      <c r="K40" s="95"/>
      <c r="L40" s="95"/>
      <c r="M40" s="95"/>
      <c r="N40" s="95"/>
      <c r="O40" s="95"/>
      <c r="P40" s="95"/>
      <c r="Q40" s="95"/>
      <c r="R40" s="95"/>
      <c r="S40" s="95"/>
      <c r="T40" s="95"/>
      <c r="U40" s="95"/>
      <c r="V40" s="95"/>
      <c r="W40" s="95"/>
      <c r="X40" s="95"/>
      <c r="Y40" s="95"/>
      <c r="Z40" s="95"/>
      <c r="AA40" s="95"/>
      <c r="AB40" s="95"/>
      <c r="AC40" s="94">
        <f t="shared" ref="AC40" si="77">COUNTIF(J40:AB42,"SI")</f>
        <v>0</v>
      </c>
      <c r="AD40" s="96" t="str">
        <f t="shared" si="13"/>
        <v/>
      </c>
      <c r="AE40" s="92"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93">
        <f t="shared" ref="AX40" si="79">AVERAGE(AV40:AV42)</f>
        <v>0</v>
      </c>
      <c r="AY40" s="92" t="str">
        <f t="shared" ref="AY40" si="80">IF(AX40&gt;95,"FUERTE",IF(AND(AX40&lt;95.01,AX40&gt;85.02),"MODERADO",IF(AND(AX40&lt;85.01,AX40&gt;1),"DEBIL","0")))</f>
        <v>0</v>
      </c>
      <c r="AZ40" s="92"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96" t="str">
        <f t="shared" ref="BA40" si="82">AD40</f>
        <v/>
      </c>
      <c r="BB40" s="99"/>
      <c r="BC40" s="20"/>
      <c r="BD40" s="20"/>
      <c r="BE40" s="20"/>
      <c r="BF40" s="20"/>
      <c r="BG40" s="20"/>
      <c r="BH40" s="20"/>
      <c r="BI40" s="20"/>
    </row>
    <row r="41" spans="1:61" ht="49.9" hidden="1" customHeight="1" x14ac:dyDescent="0.25">
      <c r="A41" s="92"/>
      <c r="B41" s="92"/>
      <c r="C41" s="94"/>
      <c r="D41" s="94"/>
      <c r="E41" s="94"/>
      <c r="F41" s="94"/>
      <c r="G41" s="94"/>
      <c r="H41" s="92"/>
      <c r="I41" s="94"/>
      <c r="J41" s="95"/>
      <c r="K41" s="95"/>
      <c r="L41" s="95"/>
      <c r="M41" s="95"/>
      <c r="N41" s="95"/>
      <c r="O41" s="95"/>
      <c r="P41" s="95"/>
      <c r="Q41" s="95"/>
      <c r="R41" s="95"/>
      <c r="S41" s="95"/>
      <c r="T41" s="95"/>
      <c r="U41" s="95"/>
      <c r="V41" s="95"/>
      <c r="W41" s="95"/>
      <c r="X41" s="95"/>
      <c r="Y41" s="95"/>
      <c r="Z41" s="95"/>
      <c r="AA41" s="95"/>
      <c r="AB41" s="95"/>
      <c r="AC41" s="94"/>
      <c r="AD41" s="96"/>
      <c r="AE41" s="92"/>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93"/>
      <c r="AY41" s="92"/>
      <c r="AZ41" s="92"/>
      <c r="BA41" s="92"/>
      <c r="BB41" s="94"/>
      <c r="BC41" s="20"/>
      <c r="BD41" s="20"/>
      <c r="BE41" s="20"/>
      <c r="BF41" s="20"/>
      <c r="BG41" s="20"/>
      <c r="BH41" s="20"/>
      <c r="BI41" s="20"/>
    </row>
    <row r="42" spans="1:61" ht="49.9" hidden="1" customHeight="1" x14ac:dyDescent="0.25">
      <c r="A42" s="92"/>
      <c r="B42" s="92"/>
      <c r="C42" s="94"/>
      <c r="D42" s="94"/>
      <c r="E42" s="94"/>
      <c r="F42" s="94"/>
      <c r="G42" s="94"/>
      <c r="H42" s="92"/>
      <c r="I42" s="94"/>
      <c r="J42" s="95"/>
      <c r="K42" s="95"/>
      <c r="L42" s="95"/>
      <c r="M42" s="95"/>
      <c r="N42" s="95"/>
      <c r="O42" s="95"/>
      <c r="P42" s="95"/>
      <c r="Q42" s="95"/>
      <c r="R42" s="95"/>
      <c r="S42" s="95"/>
      <c r="T42" s="95"/>
      <c r="U42" s="95"/>
      <c r="V42" s="95"/>
      <c r="W42" s="95"/>
      <c r="X42" s="95"/>
      <c r="Y42" s="95"/>
      <c r="Z42" s="95"/>
      <c r="AA42" s="95"/>
      <c r="AB42" s="95"/>
      <c r="AC42" s="94"/>
      <c r="AD42" s="96"/>
      <c r="AE42" s="92"/>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93"/>
      <c r="AY42" s="92"/>
      <c r="AZ42" s="92"/>
      <c r="BA42" s="92"/>
      <c r="BB42" s="94"/>
      <c r="BC42" s="20"/>
      <c r="BD42" s="20"/>
      <c r="BE42" s="20"/>
      <c r="BF42" s="20"/>
      <c r="BG42" s="20"/>
      <c r="BH42" s="20"/>
      <c r="BI42" s="20"/>
    </row>
    <row r="43" spans="1:61" hidden="1" x14ac:dyDescent="0.25"/>
    <row r="44" spans="1:61" hidden="1" x14ac:dyDescent="0.25"/>
    <row r="45" spans="1:61" hidden="1" x14ac:dyDescent="0.25"/>
  </sheetData>
  <sheetProtection formatCells="0" formatRows="0"/>
  <dataConsolidate/>
  <mergeCells count="374">
    <mergeCell ref="BF13:BF14"/>
    <mergeCell ref="BG13:BG14"/>
    <mergeCell ref="BH13:BH14"/>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Q16:Q18"/>
    <mergeCell ref="R16:R18"/>
    <mergeCell ref="S16:S18"/>
    <mergeCell ref="T16:T18"/>
    <mergeCell ref="I16:I18"/>
    <mergeCell ref="M16:M18"/>
    <mergeCell ref="N16:N18"/>
    <mergeCell ref="AY16:AY18"/>
    <mergeCell ref="AZ16:AZ18"/>
    <mergeCell ref="BA16:BA18"/>
    <mergeCell ref="BB16:BB18"/>
    <mergeCell ref="AD16:AD18"/>
    <mergeCell ref="AE16:AE18"/>
    <mergeCell ref="AX16:AX18"/>
    <mergeCell ref="F19:F21"/>
    <mergeCell ref="G19:G21"/>
    <mergeCell ref="H19:H21"/>
    <mergeCell ref="AA16:AA18"/>
    <mergeCell ref="AB16:AB18"/>
    <mergeCell ref="AC16:AC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J16:J18"/>
    <mergeCell ref="K16:K18"/>
    <mergeCell ref="L16:L18"/>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C19:C21"/>
    <mergeCell ref="D19:D21"/>
    <mergeCell ref="E19:E21"/>
    <mergeCell ref="Z19:Z21"/>
    <mergeCell ref="O19:O21"/>
    <mergeCell ref="P19:P21"/>
    <mergeCell ref="Q22:Q24"/>
    <mergeCell ref="R22:R24"/>
    <mergeCell ref="S22:S24"/>
    <mergeCell ref="T22:T24"/>
    <mergeCell ref="I22:I24"/>
    <mergeCell ref="J22:J24"/>
    <mergeCell ref="K22:K24"/>
    <mergeCell ref="L22:L24"/>
    <mergeCell ref="M22:M24"/>
    <mergeCell ref="N22:N24"/>
    <mergeCell ref="L19:L21"/>
    <mergeCell ref="M19:M21"/>
    <mergeCell ref="N19:N21"/>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T28:T30"/>
    <mergeCell ref="I28:I30"/>
    <mergeCell ref="J28:J30"/>
    <mergeCell ref="K28:K30"/>
    <mergeCell ref="L28:L30"/>
    <mergeCell ref="M28:M30"/>
    <mergeCell ref="N28:N30"/>
    <mergeCell ref="AY25:AY27"/>
    <mergeCell ref="AZ25:AZ27"/>
    <mergeCell ref="S25:S27"/>
    <mergeCell ref="T25:T27"/>
    <mergeCell ref="I25:I27"/>
    <mergeCell ref="J25:J27"/>
    <mergeCell ref="K25:K27"/>
    <mergeCell ref="L25:L27"/>
    <mergeCell ref="M25:M27"/>
    <mergeCell ref="N25:N27"/>
    <mergeCell ref="AY28:AY30"/>
    <mergeCell ref="AZ28:AZ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C37:C39"/>
    <mergeCell ref="D37:D39"/>
    <mergeCell ref="E37:E39"/>
    <mergeCell ref="F37:F39"/>
    <mergeCell ref="G37:G39"/>
    <mergeCell ref="H37:H39"/>
    <mergeCell ref="AA34:AA36"/>
    <mergeCell ref="AB34:AB36"/>
    <mergeCell ref="AC34:AC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O37:O39"/>
    <mergeCell ref="P37:P39"/>
    <mergeCell ref="Q37:Q39"/>
    <mergeCell ref="R37:R39"/>
    <mergeCell ref="S37:S39"/>
    <mergeCell ref="T37:T39"/>
    <mergeCell ref="I37:I39"/>
    <mergeCell ref="J37:J39"/>
    <mergeCell ref="K37:K39"/>
    <mergeCell ref="AA37:AA39"/>
    <mergeCell ref="AB37:AB39"/>
    <mergeCell ref="AC37:AC39"/>
    <mergeCell ref="U37:U39"/>
    <mergeCell ref="V37:V39"/>
    <mergeCell ref="W37:W39"/>
    <mergeCell ref="X37:X39"/>
    <mergeCell ref="Y37:Y39"/>
    <mergeCell ref="Z37:Z39"/>
    <mergeCell ref="V40:V42"/>
    <mergeCell ref="W40:W42"/>
    <mergeCell ref="X40:X42"/>
    <mergeCell ref="Y40:Y42"/>
    <mergeCell ref="Z40:Z42"/>
    <mergeCell ref="O40:O42"/>
    <mergeCell ref="P40:P42"/>
    <mergeCell ref="Q40:Q42"/>
    <mergeCell ref="C40:C42"/>
    <mergeCell ref="D40:D42"/>
    <mergeCell ref="E40:E42"/>
    <mergeCell ref="F40:F42"/>
    <mergeCell ref="G40:G42"/>
    <mergeCell ref="H40:H42"/>
    <mergeCell ref="BA34:BA36"/>
    <mergeCell ref="BB34:BB36"/>
    <mergeCell ref="AD34:AD36"/>
    <mergeCell ref="AE34:AE36"/>
    <mergeCell ref="AX34:AX36"/>
    <mergeCell ref="I40:I42"/>
    <mergeCell ref="J40:J42"/>
    <mergeCell ref="K40:K42"/>
    <mergeCell ref="L40:L42"/>
    <mergeCell ref="M40:M42"/>
    <mergeCell ref="N40:N42"/>
    <mergeCell ref="AY37:AY39"/>
    <mergeCell ref="AZ37:AZ39"/>
    <mergeCell ref="L34:L36"/>
    <mergeCell ref="M34:M36"/>
    <mergeCell ref="N34:N36"/>
    <mergeCell ref="BA37:BA39"/>
    <mergeCell ref="AD37:AD39"/>
    <mergeCell ref="AE37:AE39"/>
    <mergeCell ref="AX37:AX39"/>
    <mergeCell ref="L37:L39"/>
    <mergeCell ref="M37:M39"/>
    <mergeCell ref="N37:N39"/>
    <mergeCell ref="U40:U42"/>
    <mergeCell ref="A8:B8"/>
    <mergeCell ref="C8:BH8"/>
    <mergeCell ref="A9:B9"/>
    <mergeCell ref="C9:BH9"/>
    <mergeCell ref="BA28:BA30"/>
    <mergeCell ref="R40:R42"/>
    <mergeCell ref="S40:S42"/>
    <mergeCell ref="T40:T42"/>
    <mergeCell ref="BE13:BE14"/>
    <mergeCell ref="AY40:AY42"/>
    <mergeCell ref="AZ40:AZ42"/>
    <mergeCell ref="BA40:BA42"/>
    <mergeCell ref="BB40:BB42"/>
    <mergeCell ref="BC13:BC14"/>
    <mergeCell ref="BD13:BD14"/>
    <mergeCell ref="AA40:AA42"/>
    <mergeCell ref="AB40:AB42"/>
    <mergeCell ref="AC40:AC42"/>
    <mergeCell ref="AD40:AD42"/>
    <mergeCell ref="AE40:AE42"/>
    <mergeCell ref="AX40:AX42"/>
    <mergeCell ref="BB37:BB39"/>
    <mergeCell ref="AY34:AY36"/>
    <mergeCell ref="AZ34:AZ36"/>
  </mergeCells>
  <conditionalFormatting sqref="G13:H13 G16:H16 G19:H19 G22:H22 G25:H25 G28:H28 G31:H31 G34:H34 G37:H37 G40:H40">
    <cfRule type="containsText" dxfId="458" priority="27" operator="containsText" text="RARA VEZ">
      <formula>NOT(ISERROR(SEARCH("RARA VEZ",G13)))</formula>
    </cfRule>
    <cfRule type="containsText" dxfId="457" priority="28" operator="containsText" text="IMPROBABLE">
      <formula>NOT(ISERROR(SEARCH("IMPROBABLE",G13)))</formula>
    </cfRule>
    <cfRule type="containsText" dxfId="456" priority="29" operator="containsText" text="POSIBLE">
      <formula>NOT(ISERROR(SEARCH("POSIBLE",G13)))</formula>
    </cfRule>
    <cfRule type="containsText" dxfId="455" priority="30" operator="containsText" text="PROBABLE">
      <formula>NOT(ISERROR(SEARCH("PROBABLE",G13)))</formula>
    </cfRule>
    <cfRule type="containsText" dxfId="454" priority="31" operator="containsText" text="CASI SEGURO">
      <formula>NOT(ISERROR(SEARCH("CASI SEGURO",G13)))</formula>
    </cfRule>
  </conditionalFormatting>
  <conditionalFormatting sqref="AE13 AE16 AE19 AE22 AE25 AE28 AE31 AE34 AE37 AE40">
    <cfRule type="containsText" dxfId="453" priority="23" operator="containsText" text="EXTREMO">
      <formula>NOT(ISERROR(SEARCH("EXTREMO",AE13)))</formula>
    </cfRule>
    <cfRule type="containsText" dxfId="452" priority="24" operator="containsText" text="ALTO">
      <formula>NOT(ISERROR(SEARCH("ALTO",AE13)))</formula>
    </cfRule>
    <cfRule type="containsText" dxfId="451" priority="25" operator="containsText" text="MODERADO">
      <formula>NOT(ISERROR(SEARCH("MODERADO",AE13)))</formula>
    </cfRule>
    <cfRule type="containsText" dxfId="450" priority="26" operator="containsText" text="BAJO">
      <formula>NOT(ISERROR(SEARCH("BAJO",AE13)))</formula>
    </cfRule>
  </conditionalFormatting>
  <conditionalFormatting sqref="BG13:BI13 BG15 BH15:BI42 BI14">
    <cfRule type="expression" dxfId="449" priority="22">
      <formula>#REF!="DILIGENCIE EL PLAN DE ACCIÓN"</formula>
    </cfRule>
  </conditionalFormatting>
  <conditionalFormatting sqref="BC16:BG18">
    <cfRule type="expression" dxfId="448" priority="21">
      <formula>#REF!="DILIGENCIE EL PLAN DE ACCIÓN"</formula>
    </cfRule>
  </conditionalFormatting>
  <conditionalFormatting sqref="BC19:BG21">
    <cfRule type="expression" dxfId="447" priority="20">
      <formula>#REF!="DILIGENCIE EL PLAN DE ACCIÓN"</formula>
    </cfRule>
  </conditionalFormatting>
  <conditionalFormatting sqref="BC22:BG24">
    <cfRule type="expression" dxfId="446" priority="19">
      <formula>#REF!="DILIGENCIE EL PLAN DE ACCIÓN"</formula>
    </cfRule>
  </conditionalFormatting>
  <conditionalFormatting sqref="BC25:BG27">
    <cfRule type="expression" dxfId="445" priority="18">
      <formula>#REF!="DILIGENCIE EL PLAN DE ACCIÓN"</formula>
    </cfRule>
  </conditionalFormatting>
  <conditionalFormatting sqref="BC28:BG30">
    <cfRule type="expression" dxfId="444" priority="17">
      <formula>#REF!="DILIGENCIE EL PLAN DE ACCIÓN"</formula>
    </cfRule>
  </conditionalFormatting>
  <conditionalFormatting sqref="BC31:BG33">
    <cfRule type="expression" dxfId="443" priority="16">
      <formula>#REF!="DILIGENCIE EL PLAN DE ACCIÓN"</formula>
    </cfRule>
  </conditionalFormatting>
  <conditionalFormatting sqref="BC34:BG36">
    <cfRule type="expression" dxfId="442" priority="15">
      <formula>#REF!="DILIGENCIE EL PLAN DE ACCIÓN"</formula>
    </cfRule>
  </conditionalFormatting>
  <conditionalFormatting sqref="BC37:BG39">
    <cfRule type="expression" dxfId="441" priority="14">
      <formula>#REF!="DILIGENCIE EL PLAN DE ACCIÓN"</formula>
    </cfRule>
  </conditionalFormatting>
  <conditionalFormatting sqref="BC40:BG42">
    <cfRule type="expression" dxfId="440" priority="13">
      <formula>#REF!="DILIGENCIE EL PLAN DE ACCIÓN"</formula>
    </cfRule>
  </conditionalFormatting>
  <conditionalFormatting sqref="AD13:AD42">
    <cfRule type="containsText" dxfId="439" priority="32" operator="containsText" text="CATASTRÓFICO">
      <formula>NOT(ISERROR(SEARCH("CATASTRÓFICO",AD13)))</formula>
    </cfRule>
    <cfRule type="containsText" dxfId="438" priority="33" operator="containsText" text="MAYOR">
      <formula>NOT(ISERROR(SEARCH("MAYOR",AD13)))</formula>
    </cfRule>
    <cfRule type="containsText" dxfId="437" priority="34" operator="containsText" text="MODERADO">
      <formula>NOT(ISERROR(SEARCH("MODERADO",AD13)))</formula>
    </cfRule>
  </conditionalFormatting>
  <conditionalFormatting sqref="AZ13:AZ42">
    <cfRule type="containsText" dxfId="436" priority="8" operator="containsText" text="CASI SEGURO">
      <formula>NOT(ISERROR(SEARCH("CASI SEGURO",AZ13)))</formula>
    </cfRule>
    <cfRule type="containsText" dxfId="435" priority="9" operator="containsText" text="PROBABLE">
      <formula>NOT(ISERROR(SEARCH("PROBABLE",AZ13)))</formula>
    </cfRule>
    <cfRule type="containsText" dxfId="434" priority="10" operator="containsText" text="POSIBLE">
      <formula>NOT(ISERROR(SEARCH("POSIBLE",AZ13)))</formula>
    </cfRule>
    <cfRule type="containsText" dxfId="433" priority="11" operator="containsText" text="IMPROBABLE">
      <formula>NOT(ISERROR(SEARCH("IMPROBABLE",AZ13)))</formula>
    </cfRule>
    <cfRule type="containsText" dxfId="432" priority="12" operator="containsText" text="RARA VEZ">
      <formula>NOT(ISERROR(SEARCH("RARA VEZ",AZ13)))</formula>
    </cfRule>
  </conditionalFormatting>
  <conditionalFormatting sqref="BA13:BA42">
    <cfRule type="containsText" dxfId="431" priority="5" operator="containsText" text="MODERADO">
      <formula>NOT(ISERROR(SEARCH("MODERADO",BA13)))</formula>
    </cfRule>
    <cfRule type="containsText" dxfId="430" priority="6" operator="containsText" text="MAYOR">
      <formula>NOT(ISERROR(SEARCH("MAYOR",BA13)))</formula>
    </cfRule>
    <cfRule type="containsText" dxfId="429" priority="7" operator="containsText" text="CATASTRÓFICO">
      <formula>NOT(ISERROR(SEARCH("CATASTRÓFICO",BA13)))</formula>
    </cfRule>
  </conditionalFormatting>
  <conditionalFormatting sqref="BF13 BF15">
    <cfRule type="expression" dxfId="428" priority="4">
      <formula>#REF!="DILIGENCIE EL PLAN DE ACCIÓN"</formula>
    </cfRule>
  </conditionalFormatting>
  <conditionalFormatting sqref="BC15:BD15 BC13:BD13">
    <cfRule type="expression" dxfId="427" priority="3">
      <formula>#REF!="DILIGENCIE EL PLAN DE ACCIÓN"</formula>
    </cfRule>
  </conditionalFormatting>
  <conditionalFormatting sqref="BE15">
    <cfRule type="expression" dxfId="426" priority="2">
      <formula>$AM$13="DILIGENCIE EL PLAN DE ACCIÓN"</formula>
    </cfRule>
  </conditionalFormatting>
  <conditionalFormatting sqref="BE13">
    <cfRule type="expression" dxfId="425" priority="1">
      <formula>$AM$13="DILIGENCIE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0000000}">
          <x14:formula1>
            <xm:f>'Formulas Corrupción'!$AC$7:$AC$9</xm:f>
          </x14:formula1>
          <xm:sqref>BH13 BH15:BH42</xm:sqref>
        </x14:dataValidation>
        <x14:dataValidation type="list" allowBlank="1" showInputMessage="1" showErrorMessage="1" xr:uid="{00000000-0002-0000-0300-000001000000}">
          <x14:formula1>
            <xm:f>'Formulas Corrupción'!$E$7:$E$11</xm:f>
          </x14:formula1>
          <xm:sqref>G13:G42</xm:sqref>
        </x14:dataValidation>
        <x14:dataValidation type="list" allowBlank="1" showInputMessage="1" showErrorMessage="1" xr:uid="{00000000-0002-0000-0300-000002000000}">
          <x14:formula1>
            <xm:f>'Formulas Corrupción'!$P$7:$P$8</xm:f>
          </x14:formula1>
          <xm:sqref>J13:AB42</xm:sqref>
        </x14:dataValidation>
        <x14:dataValidation type="list" allowBlank="1" showInputMessage="1" showErrorMessage="1" xr:uid="{00000000-0002-0000-0300-000003000000}">
          <x14:formula1>
            <xm:f>'Formulas Corrupción'!$G$7:$G$8</xm:f>
          </x14:formula1>
          <xm:sqref>AH13:AH42</xm:sqref>
        </x14:dataValidation>
        <x14:dataValidation type="list" allowBlank="1" showInputMessage="1" showErrorMessage="1" xr:uid="{00000000-0002-0000-0300-000004000000}">
          <x14:formula1>
            <xm:f>'Formulas Corrupción'!$H$7:$H$8</xm:f>
          </x14:formula1>
          <xm:sqref>AJ13:AJ42</xm:sqref>
        </x14:dataValidation>
        <x14:dataValidation type="list" allowBlank="1" showInputMessage="1" showErrorMessage="1" xr:uid="{00000000-0002-0000-0300-000005000000}">
          <x14:formula1>
            <xm:f>'Formulas Corrupción'!$I$7:$I$8</xm:f>
          </x14:formula1>
          <xm:sqref>AL13:AL42</xm:sqref>
        </x14:dataValidation>
        <x14:dataValidation type="list" allowBlank="1" showInputMessage="1" showErrorMessage="1" xr:uid="{00000000-0002-0000-0300-000006000000}">
          <x14:formula1>
            <xm:f>'Formulas Corrupción'!$J$7:$J$9</xm:f>
          </x14:formula1>
          <xm:sqref>AN13:AN42</xm:sqref>
        </x14:dataValidation>
        <x14:dataValidation type="list" allowBlank="1" showInputMessage="1" showErrorMessage="1" xr:uid="{00000000-0002-0000-0300-000007000000}">
          <x14:formula1>
            <xm:f>'Formulas Corrupción'!$K$7:$K$8</xm:f>
          </x14:formula1>
          <xm:sqref>AP13:AP42</xm:sqref>
        </x14:dataValidation>
        <x14:dataValidation type="list" allowBlank="1" showInputMessage="1" showErrorMessage="1" xr:uid="{00000000-0002-0000-0300-000008000000}">
          <x14:formula1>
            <xm:f>'Formulas Corrupción'!$L$7:$L$8</xm:f>
          </x14:formula1>
          <xm:sqref>AR13:AR42</xm:sqref>
        </x14:dataValidation>
        <x14:dataValidation type="list" allowBlank="1" showInputMessage="1" showErrorMessage="1" xr:uid="{00000000-0002-0000-0300-000009000000}">
          <x14:formula1>
            <xm:f>'Formulas Corrupción'!$M$7:$M$9</xm:f>
          </x14:formula1>
          <xm:sqref>AT13:AT42</xm:sqref>
        </x14:dataValidation>
        <x14:dataValidation type="list" allowBlank="1" showInputMessage="1" showErrorMessage="1" xr:uid="{00000000-0002-0000-0300-00000A000000}">
          <x14:formula1>
            <xm:f>'Formulas Corrupción'!$Q$7:$Q$10</xm:f>
          </x14:formula1>
          <xm:sqref>BB13:BB42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T42"/>
  <sheetViews>
    <sheetView view="pageBreakPreview" topLeftCell="AW4" zoomScale="80" zoomScaleNormal="40" zoomScaleSheetLayoutView="80" workbookViewId="0">
      <selection activeCell="BI13" sqref="BI13"/>
    </sheetView>
  </sheetViews>
  <sheetFormatPr baseColWidth="10" defaultColWidth="11.42578125" defaultRowHeight="12" x14ac:dyDescent="0.25"/>
  <cols>
    <col min="1" max="1" width="20" style="15" bestFit="1" customWidth="1"/>
    <col min="2" max="2" width="28.28515625" style="15" customWidth="1"/>
    <col min="3" max="3" width="6.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14.710937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70" s="18" customFormat="1" ht="87" customHeight="1" x14ac:dyDescent="0.25">
      <c r="A12" s="152"/>
      <c r="B12" s="152"/>
      <c r="C12" s="152"/>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31"/>
      <c r="AG12" s="131"/>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t="s">
        <v>250</v>
      </c>
    </row>
    <row r="13" spans="1:70" ht="200.25" customHeight="1" x14ac:dyDescent="0.25">
      <c r="A13" s="92" t="s">
        <v>121</v>
      </c>
      <c r="B13" s="137" t="s">
        <v>308</v>
      </c>
      <c r="C13" s="94" t="s">
        <v>6</v>
      </c>
      <c r="D13" s="94" t="s">
        <v>309</v>
      </c>
      <c r="E13" s="94" t="s">
        <v>310</v>
      </c>
      <c r="F13" s="94" t="s">
        <v>311</v>
      </c>
      <c r="G13" s="94" t="s">
        <v>209</v>
      </c>
      <c r="H13" s="92" t="str">
        <f>+IF(G13="NO SE HA PRESENTADO EN LOS UNTIMOS 5 AÑOS","RARA VEZ",IF(G13="AL MENOS 1 VEZ EN LOS ULTIMOS 5 AÑOS","IMPROBABLE",IF(G13="AL MENOS 1 VEZ EN LOS ULTIMOS 2 AÑOS","POSIBLE",IF(G13="AL MENOS 1 VEZ EN EL ULTIMO AÑO","PROBABLE",IF(G13="MAS DE 1 VEZ AL AÑO","CASI SEGURO","ERROR")))))</f>
        <v>RARA VEZ</v>
      </c>
      <c r="I13" s="94" t="str">
        <f>+IF(H13="MUY BAJA","20%",IF(H13="BAJA","40%",IF(H13="MEDIA","60%",IF(H13="ALTA","80%",IF(H13="MUY ALTA","100%","ERROR")))))</f>
        <v>ERROR</v>
      </c>
      <c r="J13" s="95" t="s">
        <v>218</v>
      </c>
      <c r="K13" s="95" t="s">
        <v>218</v>
      </c>
      <c r="L13" s="95" t="s">
        <v>228</v>
      </c>
      <c r="M13" s="95" t="s">
        <v>228</v>
      </c>
      <c r="N13" s="95" t="s">
        <v>218</v>
      </c>
      <c r="O13" s="95" t="s">
        <v>218</v>
      </c>
      <c r="P13" s="95" t="s">
        <v>218</v>
      </c>
      <c r="Q13" s="95" t="s">
        <v>228</v>
      </c>
      <c r="R13" s="95" t="s">
        <v>228</v>
      </c>
      <c r="S13" s="95" t="s">
        <v>218</v>
      </c>
      <c r="T13" s="95" t="s">
        <v>218</v>
      </c>
      <c r="U13" s="95" t="s">
        <v>218</v>
      </c>
      <c r="V13" s="95" t="s">
        <v>218</v>
      </c>
      <c r="W13" s="95" t="s">
        <v>218</v>
      </c>
      <c r="X13" s="95" t="s">
        <v>228</v>
      </c>
      <c r="Y13" s="95" t="s">
        <v>228</v>
      </c>
      <c r="Z13" s="95" t="s">
        <v>218</v>
      </c>
      <c r="AA13" s="95" t="s">
        <v>228</v>
      </c>
      <c r="AB13" s="95" t="s">
        <v>228</v>
      </c>
      <c r="AC13" s="94">
        <f>COUNTIF(J13:AB15,"SI")</f>
        <v>11</v>
      </c>
      <c r="AD13" s="96" t="str">
        <f t="shared" ref="AD13" si="0">+IF(AND(AC13&gt;0,AC13&lt;6),"MODERADO",IF(AC13&gt;=12,"CATASTRÓFICO",IF(AND(AC13&gt;5,AC13&lt;12),"MAYOR","")))</f>
        <v>MAYOR</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22" t="s">
        <v>312</v>
      </c>
      <c r="AG13" s="22" t="s">
        <v>313</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93">
        <f>AVERAGE(AV13:AV15)</f>
        <v>33.333333333333336</v>
      </c>
      <c r="AY13" s="92" t="str">
        <f>IF(AX13&gt;95,"FUERTE",IF(AND(AX13&lt;95.01,AX13&gt;85.02),"MODERADO",IF(AND(AX13&lt;85.01,AX13&gt;1),"DEBIL","0")))</f>
        <v>DEBIL</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MAYOR</v>
      </c>
      <c r="BB13" s="99" t="s">
        <v>229</v>
      </c>
      <c r="BC13" s="20" t="s">
        <v>314</v>
      </c>
      <c r="BD13" s="53" t="s">
        <v>313</v>
      </c>
      <c r="BE13" s="53" t="s">
        <v>315</v>
      </c>
      <c r="BF13" s="54" t="s">
        <v>516</v>
      </c>
      <c r="BG13" s="22" t="s">
        <v>532</v>
      </c>
      <c r="BH13" s="20" t="s">
        <v>89</v>
      </c>
      <c r="BI13" s="20"/>
    </row>
    <row r="14" spans="1:70" ht="138" hidden="1" customHeight="1" x14ac:dyDescent="0.25">
      <c r="A14" s="92"/>
      <c r="B14" s="137"/>
      <c r="C14" s="94"/>
      <c r="D14" s="94"/>
      <c r="E14" s="94"/>
      <c r="F14" s="94"/>
      <c r="G14" s="94"/>
      <c r="H14" s="92"/>
      <c r="I14" s="94"/>
      <c r="J14" s="95"/>
      <c r="K14" s="95"/>
      <c r="L14" s="95"/>
      <c r="M14" s="95"/>
      <c r="N14" s="95"/>
      <c r="O14" s="95"/>
      <c r="P14" s="95"/>
      <c r="Q14" s="95"/>
      <c r="R14" s="95"/>
      <c r="S14" s="95"/>
      <c r="T14" s="95"/>
      <c r="U14" s="95"/>
      <c r="V14" s="95"/>
      <c r="W14" s="95"/>
      <c r="X14" s="95"/>
      <c r="Y14" s="95"/>
      <c r="Z14" s="95"/>
      <c r="AA14" s="95"/>
      <c r="AB14" s="95"/>
      <c r="AC14" s="94"/>
      <c r="AD14" s="96"/>
      <c r="AE14" s="92"/>
      <c r="AF14" s="57"/>
      <c r="AG14" s="50"/>
      <c r="AH14" s="22"/>
      <c r="AI14" s="22">
        <f t="shared" ref="AI14:AI42" si="1">IF(AH14="Asignado",15,0)</f>
        <v>0</v>
      </c>
      <c r="AJ14" s="22"/>
      <c r="AK14" s="22">
        <f t="shared" ref="AK14:AK42" si="2">IF(AJ14="Adecuado",15,0)</f>
        <v>0</v>
      </c>
      <c r="AL14" s="22"/>
      <c r="AM14" s="22">
        <f t="shared" ref="AM14:AM42" si="3">IF(AL14="Oportuna",15,0)</f>
        <v>0</v>
      </c>
      <c r="AN14" s="22"/>
      <c r="AO14" s="22">
        <f t="shared" ref="AO14:AO42" si="4">IF(AN14="Prevenir",15,0)</f>
        <v>0</v>
      </c>
      <c r="AP14" s="22"/>
      <c r="AQ14" s="22">
        <f t="shared" ref="AQ14:AQ42" si="5">IF(AP14="Confiable",15,0)</f>
        <v>0</v>
      </c>
      <c r="AR14" s="22"/>
      <c r="AS14" s="22">
        <f t="shared" ref="AS14:AS42" si="6">IF(AR14="Se investigan y resuelven oportunamente",15,0)</f>
        <v>0</v>
      </c>
      <c r="AT14" s="22"/>
      <c r="AU14" s="22">
        <f t="shared" ref="AU14:AU42" si="7">IF(AT14="Completa",10,IF(AT14="Incompleta",5,0))</f>
        <v>0</v>
      </c>
      <c r="AV14" s="22">
        <f t="shared" ref="AV14:AV42" si="8">AU14+AS14+AQ14+AO14+AM14+AK14+AI14</f>
        <v>0</v>
      </c>
      <c r="AW14" s="60"/>
      <c r="AX14" s="93"/>
      <c r="AY14" s="92"/>
      <c r="AZ14" s="92"/>
      <c r="BA14" s="92"/>
      <c r="BB14" s="94"/>
      <c r="BC14" s="57"/>
      <c r="BD14" s="50"/>
      <c r="BE14" s="53"/>
      <c r="BF14" s="54"/>
      <c r="BG14" s="20"/>
      <c r="BH14" s="20"/>
      <c r="BI14" s="20"/>
      <c r="BR14" s="15" t="s">
        <v>7</v>
      </c>
    </row>
    <row r="15" spans="1:70" ht="138" hidden="1" customHeight="1" x14ac:dyDescent="0.25">
      <c r="A15" s="92"/>
      <c r="B15" s="137"/>
      <c r="C15" s="94"/>
      <c r="D15" s="94"/>
      <c r="E15" s="94"/>
      <c r="F15" s="94"/>
      <c r="G15" s="94"/>
      <c r="H15" s="92"/>
      <c r="I15" s="94"/>
      <c r="J15" s="95"/>
      <c r="K15" s="95"/>
      <c r="L15" s="95"/>
      <c r="M15" s="95"/>
      <c r="N15" s="95"/>
      <c r="O15" s="95"/>
      <c r="P15" s="95"/>
      <c r="Q15" s="95"/>
      <c r="R15" s="95"/>
      <c r="S15" s="95"/>
      <c r="T15" s="95"/>
      <c r="U15" s="95"/>
      <c r="V15" s="95"/>
      <c r="W15" s="95"/>
      <c r="X15" s="95"/>
      <c r="Y15" s="95"/>
      <c r="Z15" s="95"/>
      <c r="AA15" s="95"/>
      <c r="AB15" s="95"/>
      <c r="AC15" s="94"/>
      <c r="AD15" s="96"/>
      <c r="AE15" s="92"/>
      <c r="AF15" s="57"/>
      <c r="AG15" s="50"/>
      <c r="AH15" s="22"/>
      <c r="AI15" s="22">
        <f t="shared" si="1"/>
        <v>0</v>
      </c>
      <c r="AJ15" s="22"/>
      <c r="AK15" s="22">
        <f t="shared" si="2"/>
        <v>0</v>
      </c>
      <c r="AL15" s="22"/>
      <c r="AM15" s="22">
        <f t="shared" si="3"/>
        <v>0</v>
      </c>
      <c r="AN15" s="22"/>
      <c r="AO15" s="22">
        <f t="shared" si="4"/>
        <v>0</v>
      </c>
      <c r="AP15" s="22"/>
      <c r="AQ15" s="22">
        <f t="shared" si="5"/>
        <v>0</v>
      </c>
      <c r="AR15" s="22"/>
      <c r="AS15" s="22">
        <f t="shared" si="6"/>
        <v>0</v>
      </c>
      <c r="AT15" s="22"/>
      <c r="AU15" s="22">
        <f t="shared" si="7"/>
        <v>0</v>
      </c>
      <c r="AV15" s="22">
        <f t="shared" si="8"/>
        <v>0</v>
      </c>
      <c r="AW15" s="60"/>
      <c r="AX15" s="93"/>
      <c r="AY15" s="92"/>
      <c r="AZ15" s="92"/>
      <c r="BA15" s="92"/>
      <c r="BB15" s="94"/>
      <c r="BC15" s="57"/>
      <c r="BD15" s="50"/>
      <c r="BE15" s="53"/>
      <c r="BF15" s="54"/>
      <c r="BG15" s="20"/>
      <c r="BH15" s="20"/>
      <c r="BI15" s="20"/>
    </row>
    <row r="16" spans="1:70" ht="49.9" hidden="1" customHeight="1" thickBot="1" x14ac:dyDescent="0.3">
      <c r="A16" s="92"/>
      <c r="B16" s="137"/>
      <c r="C16" s="94" t="s">
        <v>56</v>
      </c>
      <c r="D16" s="94"/>
      <c r="E16" s="94"/>
      <c r="F16" s="94"/>
      <c r="G16" s="94"/>
      <c r="H16" s="92" t="str">
        <f t="shared" ref="H16" si="9">+IF(G16="NO SE HA PRESENTADO EN LOS UNTIMOS 5 AÑOS","RARA VEZ",IF(G16="AL MENOS 1 VEZ EN LOS ULTIMOS 5 AÑOS","IMPROBABLE",IF(G16="AL MENOS 1 VEZ EN LOS ULTIMOS 2 AÑOS","POSIBLE",IF(G16="AL MENOS 1 VEZ EN EL ULTIMO AÑO","PROBABLE",IF(G16="MAS DE 1 VEZ AL AÑO","CASI SEGURO","ERROR")))))</f>
        <v>ERROR</v>
      </c>
      <c r="I16" s="94" t="str">
        <f t="shared" ref="I16" si="10">+IF(H16="MUY BAJA","20%",IF(H16="BAJA","40%",IF(H16="MEDIA","60%",IF(H16="ALTA","80%",IF(H16="MUY ALTA","100%","ERROR")))))</f>
        <v>ERROR</v>
      </c>
      <c r="J16" s="95"/>
      <c r="K16" s="95"/>
      <c r="L16" s="95"/>
      <c r="M16" s="95"/>
      <c r="N16" s="95"/>
      <c r="O16" s="95"/>
      <c r="P16" s="95"/>
      <c r="Q16" s="95"/>
      <c r="R16" s="95"/>
      <c r="S16" s="95"/>
      <c r="T16" s="95"/>
      <c r="U16" s="95"/>
      <c r="V16" s="95"/>
      <c r="W16" s="95"/>
      <c r="X16" s="95"/>
      <c r="Y16" s="95"/>
      <c r="Z16" s="95"/>
      <c r="AA16" s="95"/>
      <c r="AB16" s="95"/>
      <c r="AC16" s="94">
        <f t="shared" ref="AC16" si="11">COUNTIF(J16:AB18,"SI")</f>
        <v>0</v>
      </c>
      <c r="AD16" s="96" t="str">
        <f t="shared" ref="AD16:AD40" si="12">+IF(AND(AC16&gt;0,AC16&lt;6),"MODERADO",IF(AC16&gt;=12,"CATASTRÓFICO",IF(AND(AC16&gt;5,AC16&lt;12),"MAYOR","")))</f>
        <v/>
      </c>
      <c r="AE16" s="92" t="str">
        <f t="shared" ref="AE16" si="13">+IF((H16="RARA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ref="AW16:AW42" si="14">IF(AV16&gt;95,"FUERTE",IF(AND(AV16&lt;95.01,AV16&gt;85.02),"MODERADO",IF(AND(AV16&lt;85.01,AV16&gt;1),"DEBIL","ESTABLECER CONTROL")))</f>
        <v>ESTABLECER CONTROL</v>
      </c>
      <c r="AX16" s="93">
        <f t="shared" ref="AX16" si="15">AVERAGE(AV16:AV18)</f>
        <v>0</v>
      </c>
      <c r="AY16" s="92" t="str">
        <f t="shared" ref="AY16" si="16">IF(AX16&gt;95,"FUERTE",IF(AND(AX16&lt;95.01,AX16&gt;85.02),"MODERADO",IF(AND(AX16&lt;85.01,AX16&gt;1),"DEBIL","0")))</f>
        <v>0</v>
      </c>
      <c r="AZ16" s="92"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96" t="str">
        <f t="shared" ref="BA16" si="18">AD16</f>
        <v/>
      </c>
      <c r="BB16" s="99"/>
      <c r="BC16" s="20"/>
      <c r="BD16" s="20"/>
      <c r="BE16" s="20"/>
      <c r="BF16" s="20"/>
      <c r="BG16" s="20"/>
      <c r="BH16" s="20"/>
      <c r="BI16" s="20"/>
      <c r="BR16" s="15" t="s">
        <v>8</v>
      </c>
    </row>
    <row r="17" spans="1:72" ht="49.9" hidden="1" customHeight="1" thickBot="1" x14ac:dyDescent="0.3">
      <c r="A17" s="92"/>
      <c r="B17" s="137"/>
      <c r="C17" s="94"/>
      <c r="D17" s="94"/>
      <c r="E17" s="94"/>
      <c r="F17" s="94"/>
      <c r="G17" s="94"/>
      <c r="H17" s="92"/>
      <c r="I17" s="94"/>
      <c r="J17" s="95"/>
      <c r="K17" s="95"/>
      <c r="L17" s="95"/>
      <c r="M17" s="95"/>
      <c r="N17" s="95"/>
      <c r="O17" s="95"/>
      <c r="P17" s="95"/>
      <c r="Q17" s="95"/>
      <c r="R17" s="95"/>
      <c r="S17" s="95"/>
      <c r="T17" s="95"/>
      <c r="U17" s="95"/>
      <c r="V17" s="95"/>
      <c r="W17" s="95"/>
      <c r="X17" s="95"/>
      <c r="Y17" s="95"/>
      <c r="Z17" s="95"/>
      <c r="AA17" s="95"/>
      <c r="AB17" s="95"/>
      <c r="AC17" s="94"/>
      <c r="AD17" s="96"/>
      <c r="AE17" s="92"/>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14"/>
        <v>ESTABLECER CONTROL</v>
      </c>
      <c r="AX17" s="93"/>
      <c r="AY17" s="92"/>
      <c r="AZ17" s="92"/>
      <c r="BA17" s="92"/>
      <c r="BB17" s="94"/>
      <c r="BC17" s="20"/>
      <c r="BD17" s="20"/>
      <c r="BE17" s="20"/>
      <c r="BF17" s="20"/>
      <c r="BG17" s="20"/>
      <c r="BH17" s="20"/>
      <c r="BI17" s="20"/>
    </row>
    <row r="18" spans="1:72" ht="49.9" hidden="1" customHeight="1" thickBot="1" x14ac:dyDescent="0.3">
      <c r="A18" s="92"/>
      <c r="B18" s="137"/>
      <c r="C18" s="94"/>
      <c r="D18" s="94"/>
      <c r="E18" s="94"/>
      <c r="F18" s="94"/>
      <c r="G18" s="94"/>
      <c r="H18" s="92"/>
      <c r="I18" s="94"/>
      <c r="J18" s="95"/>
      <c r="K18" s="95"/>
      <c r="L18" s="95"/>
      <c r="M18" s="95"/>
      <c r="N18" s="95"/>
      <c r="O18" s="95"/>
      <c r="P18" s="95"/>
      <c r="Q18" s="95"/>
      <c r="R18" s="95"/>
      <c r="S18" s="95"/>
      <c r="T18" s="95"/>
      <c r="U18" s="95"/>
      <c r="V18" s="95"/>
      <c r="W18" s="95"/>
      <c r="X18" s="95"/>
      <c r="Y18" s="95"/>
      <c r="Z18" s="95"/>
      <c r="AA18" s="95"/>
      <c r="AB18" s="95"/>
      <c r="AC18" s="94"/>
      <c r="AD18" s="96"/>
      <c r="AE18" s="92"/>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14"/>
        <v>ESTABLECER CONTROL</v>
      </c>
      <c r="AX18" s="93"/>
      <c r="AY18" s="92"/>
      <c r="AZ18" s="92"/>
      <c r="BA18" s="92"/>
      <c r="BB18" s="94"/>
      <c r="BC18" s="20"/>
      <c r="BD18" s="20"/>
      <c r="BE18" s="20"/>
      <c r="BF18" s="20"/>
      <c r="BG18" s="20"/>
      <c r="BH18" s="20"/>
      <c r="BI18" s="20"/>
      <c r="BR18" s="15" t="s">
        <v>9</v>
      </c>
    </row>
    <row r="19" spans="1:72" ht="49.9" hidden="1" customHeight="1" thickBot="1" x14ac:dyDescent="0.3">
      <c r="A19" s="92"/>
      <c r="B19" s="137"/>
      <c r="C19" s="94" t="s">
        <v>57</v>
      </c>
      <c r="D19" s="94"/>
      <c r="E19" s="94"/>
      <c r="F19" s="94"/>
      <c r="G19" s="94"/>
      <c r="H19" s="92"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94" t="str">
        <f t="shared" ref="I19" si="20">+IF(H19="MUY BAJA","20%",IF(H19="BAJA","40%",IF(H19="MEDIA","60%",IF(H19="ALTA","80%",IF(H19="MUY ALTA","100%","ERROR")))))</f>
        <v>ERROR</v>
      </c>
      <c r="J19" s="95"/>
      <c r="K19" s="95"/>
      <c r="L19" s="95"/>
      <c r="M19" s="95"/>
      <c r="N19" s="95"/>
      <c r="O19" s="95"/>
      <c r="P19" s="95"/>
      <c r="Q19" s="95"/>
      <c r="R19" s="95"/>
      <c r="S19" s="95"/>
      <c r="T19" s="95"/>
      <c r="U19" s="95"/>
      <c r="V19" s="95"/>
      <c r="W19" s="95"/>
      <c r="X19" s="95"/>
      <c r="Y19" s="95"/>
      <c r="Z19" s="95"/>
      <c r="AA19" s="95"/>
      <c r="AB19" s="95"/>
      <c r="AC19" s="94">
        <f t="shared" ref="AC19" si="21">COUNTIF(J19:AB21,"SI")</f>
        <v>0</v>
      </c>
      <c r="AD19" s="96" t="str">
        <f t="shared" si="12"/>
        <v/>
      </c>
      <c r="AE19" s="92"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14"/>
        <v>ESTABLECER CONTROL</v>
      </c>
      <c r="AX19" s="93">
        <f t="shared" ref="AX19" si="23">AVERAGE(AV19:AV21)</f>
        <v>0</v>
      </c>
      <c r="AY19" s="92" t="str">
        <f t="shared" ref="AY19" si="24">IF(AX19&gt;95,"FUERTE",IF(AND(AX19&lt;95.01,AX19&gt;85.02),"MODERADO",IF(AND(AX19&lt;85.01,AX19&gt;1),"DEBIL","0")))</f>
        <v>0</v>
      </c>
      <c r="AZ19" s="92"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96" t="str">
        <f t="shared" ref="BA19" si="26">AD19</f>
        <v/>
      </c>
      <c r="BB19" s="99"/>
      <c r="BC19" s="20"/>
      <c r="BD19" s="20"/>
      <c r="BE19" s="20"/>
      <c r="BF19" s="20"/>
      <c r="BG19" s="20"/>
      <c r="BH19" s="20"/>
      <c r="BI19" s="20"/>
      <c r="BR19" s="15" t="s">
        <v>13</v>
      </c>
    </row>
    <row r="20" spans="1:72" ht="49.9" hidden="1" customHeight="1" thickBot="1" x14ac:dyDescent="0.3">
      <c r="A20" s="92"/>
      <c r="B20" s="137"/>
      <c r="C20" s="94"/>
      <c r="D20" s="94"/>
      <c r="E20" s="94"/>
      <c r="F20" s="94"/>
      <c r="G20" s="94"/>
      <c r="H20" s="92"/>
      <c r="I20" s="94"/>
      <c r="J20" s="95"/>
      <c r="K20" s="95"/>
      <c r="L20" s="95"/>
      <c r="M20" s="95"/>
      <c r="N20" s="95"/>
      <c r="O20" s="95"/>
      <c r="P20" s="95"/>
      <c r="Q20" s="95"/>
      <c r="R20" s="95"/>
      <c r="S20" s="95"/>
      <c r="T20" s="95"/>
      <c r="U20" s="95"/>
      <c r="V20" s="95"/>
      <c r="W20" s="95"/>
      <c r="X20" s="95"/>
      <c r="Y20" s="95"/>
      <c r="Z20" s="95"/>
      <c r="AA20" s="95"/>
      <c r="AB20" s="95"/>
      <c r="AC20" s="94"/>
      <c r="AD20" s="96"/>
      <c r="AE20" s="92"/>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14"/>
        <v>ESTABLECER CONTROL</v>
      </c>
      <c r="AX20" s="93"/>
      <c r="AY20" s="92"/>
      <c r="AZ20" s="92"/>
      <c r="BA20" s="92"/>
      <c r="BB20" s="94"/>
      <c r="BC20" s="20"/>
      <c r="BD20" s="20"/>
      <c r="BE20" s="20"/>
      <c r="BF20" s="20"/>
      <c r="BG20" s="20"/>
      <c r="BH20" s="20"/>
      <c r="BI20" s="20"/>
      <c r="BR20" s="15" t="s">
        <v>14</v>
      </c>
    </row>
    <row r="21" spans="1:72" ht="49.9" hidden="1" customHeight="1" thickBot="1" x14ac:dyDescent="0.3">
      <c r="A21" s="92"/>
      <c r="B21" s="137"/>
      <c r="C21" s="94"/>
      <c r="D21" s="94"/>
      <c r="E21" s="94"/>
      <c r="F21" s="94"/>
      <c r="G21" s="94"/>
      <c r="H21" s="92"/>
      <c r="I21" s="94"/>
      <c r="J21" s="95"/>
      <c r="K21" s="95"/>
      <c r="L21" s="95"/>
      <c r="M21" s="95"/>
      <c r="N21" s="95"/>
      <c r="O21" s="95"/>
      <c r="P21" s="95"/>
      <c r="Q21" s="95"/>
      <c r="R21" s="95"/>
      <c r="S21" s="95"/>
      <c r="T21" s="95"/>
      <c r="U21" s="95"/>
      <c r="V21" s="95"/>
      <c r="W21" s="95"/>
      <c r="X21" s="95"/>
      <c r="Y21" s="95"/>
      <c r="Z21" s="95"/>
      <c r="AA21" s="95"/>
      <c r="AB21" s="95"/>
      <c r="AC21" s="94"/>
      <c r="AD21" s="96"/>
      <c r="AE21" s="92"/>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14"/>
        <v>ESTABLECER CONTROL</v>
      </c>
      <c r="AX21" s="93"/>
      <c r="AY21" s="92"/>
      <c r="AZ21" s="92"/>
      <c r="BA21" s="92"/>
      <c r="BB21" s="94"/>
      <c r="BC21" s="20"/>
      <c r="BD21" s="20"/>
      <c r="BE21" s="20"/>
      <c r="BF21" s="20"/>
      <c r="BG21" s="20"/>
      <c r="BH21" s="20"/>
      <c r="BI21" s="20"/>
      <c r="BR21" s="15" t="s">
        <v>15</v>
      </c>
    </row>
    <row r="22" spans="1:72" ht="49.9" hidden="1" customHeight="1" thickBot="1" x14ac:dyDescent="0.3">
      <c r="A22" s="92"/>
      <c r="B22" s="137"/>
      <c r="C22" s="94" t="s">
        <v>58</v>
      </c>
      <c r="D22" s="94"/>
      <c r="E22" s="94"/>
      <c r="F22" s="94"/>
      <c r="G22" s="94"/>
      <c r="H22" s="92"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94" t="str">
        <f t="shared" ref="I22" si="28">+IF(H22="MUY BAJA","20%",IF(H22="BAJA","40%",IF(H22="MEDIA","60%",IF(H22="ALTA","80%",IF(H22="MUY ALTA","100%","ERROR")))))</f>
        <v>ERROR</v>
      </c>
      <c r="J22" s="95"/>
      <c r="K22" s="95"/>
      <c r="L22" s="95"/>
      <c r="M22" s="95"/>
      <c r="N22" s="95"/>
      <c r="O22" s="95"/>
      <c r="P22" s="95"/>
      <c r="Q22" s="95"/>
      <c r="R22" s="95"/>
      <c r="S22" s="95"/>
      <c r="T22" s="95"/>
      <c r="U22" s="95"/>
      <c r="V22" s="95"/>
      <c r="W22" s="95"/>
      <c r="X22" s="95"/>
      <c r="Y22" s="95"/>
      <c r="Z22" s="95"/>
      <c r="AA22" s="95"/>
      <c r="AB22" s="95"/>
      <c r="AC22" s="94">
        <f t="shared" ref="AC22" si="29">COUNTIF(J22:AB24,"SI")</f>
        <v>0</v>
      </c>
      <c r="AD22" s="96" t="str">
        <f t="shared" si="12"/>
        <v/>
      </c>
      <c r="AE22" s="92"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14"/>
        <v>ESTABLECER CONTROL</v>
      </c>
      <c r="AX22" s="93">
        <f t="shared" ref="AX22" si="31">AVERAGE(AV22:AV24)</f>
        <v>0</v>
      </c>
      <c r="AY22" s="92" t="str">
        <f t="shared" ref="AY22" si="32">IF(AX22&gt;95,"FUERTE",IF(AND(AX22&lt;95.01,AX22&gt;85.02),"MODERADO",IF(AND(AX22&lt;85.01,AX22&gt;1),"DEBIL","0")))</f>
        <v>0</v>
      </c>
      <c r="AZ22" s="92"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96" t="str">
        <f t="shared" ref="BA22" si="34">AD22</f>
        <v/>
      </c>
      <c r="BB22" s="99"/>
      <c r="BC22" s="20"/>
      <c r="BD22" s="20"/>
      <c r="BE22" s="20"/>
      <c r="BF22" s="20"/>
      <c r="BG22" s="20"/>
      <c r="BH22" s="20"/>
      <c r="BI22" s="20"/>
      <c r="BT22" s="15" t="s">
        <v>24</v>
      </c>
    </row>
    <row r="23" spans="1:72" ht="49.9" hidden="1" customHeight="1" thickBot="1" x14ac:dyDescent="0.3">
      <c r="A23" s="92"/>
      <c r="B23" s="137"/>
      <c r="C23" s="94"/>
      <c r="D23" s="94"/>
      <c r="E23" s="94"/>
      <c r="F23" s="94"/>
      <c r="G23" s="94"/>
      <c r="H23" s="92"/>
      <c r="I23" s="94"/>
      <c r="J23" s="95"/>
      <c r="K23" s="95"/>
      <c r="L23" s="95"/>
      <c r="M23" s="95"/>
      <c r="N23" s="95"/>
      <c r="O23" s="95"/>
      <c r="P23" s="95"/>
      <c r="Q23" s="95"/>
      <c r="R23" s="95"/>
      <c r="S23" s="95"/>
      <c r="T23" s="95"/>
      <c r="U23" s="95"/>
      <c r="V23" s="95"/>
      <c r="W23" s="95"/>
      <c r="X23" s="95"/>
      <c r="Y23" s="95"/>
      <c r="Z23" s="95"/>
      <c r="AA23" s="95"/>
      <c r="AB23" s="95"/>
      <c r="AC23" s="94"/>
      <c r="AD23" s="96"/>
      <c r="AE23" s="92"/>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14"/>
        <v>ESTABLECER CONTROL</v>
      </c>
      <c r="AX23" s="93"/>
      <c r="AY23" s="92"/>
      <c r="AZ23" s="92"/>
      <c r="BA23" s="92"/>
      <c r="BB23" s="94"/>
      <c r="BC23" s="20"/>
      <c r="BD23" s="20"/>
      <c r="BE23" s="20"/>
      <c r="BF23" s="20"/>
      <c r="BG23" s="20"/>
      <c r="BH23" s="20"/>
      <c r="BI23" s="20"/>
      <c r="BT23" s="15" t="s">
        <v>25</v>
      </c>
    </row>
    <row r="24" spans="1:72" ht="49.9" hidden="1" customHeight="1" thickBot="1" x14ac:dyDescent="0.3">
      <c r="A24" s="92"/>
      <c r="B24" s="137"/>
      <c r="C24" s="94"/>
      <c r="D24" s="94"/>
      <c r="E24" s="94"/>
      <c r="F24" s="94"/>
      <c r="G24" s="94"/>
      <c r="H24" s="92"/>
      <c r="I24" s="94"/>
      <c r="J24" s="95"/>
      <c r="K24" s="95"/>
      <c r="L24" s="95"/>
      <c r="M24" s="95"/>
      <c r="N24" s="95"/>
      <c r="O24" s="95"/>
      <c r="P24" s="95"/>
      <c r="Q24" s="95"/>
      <c r="R24" s="95"/>
      <c r="S24" s="95"/>
      <c r="T24" s="95"/>
      <c r="U24" s="95"/>
      <c r="V24" s="95"/>
      <c r="W24" s="95"/>
      <c r="X24" s="95"/>
      <c r="Y24" s="95"/>
      <c r="Z24" s="95"/>
      <c r="AA24" s="95"/>
      <c r="AB24" s="95"/>
      <c r="AC24" s="94"/>
      <c r="AD24" s="96"/>
      <c r="AE24" s="92"/>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14"/>
        <v>ESTABLECER CONTROL</v>
      </c>
      <c r="AX24" s="93"/>
      <c r="AY24" s="92"/>
      <c r="AZ24" s="92"/>
      <c r="BA24" s="92"/>
      <c r="BB24" s="94"/>
      <c r="BC24" s="20"/>
      <c r="BD24" s="20"/>
      <c r="BE24" s="20"/>
      <c r="BF24" s="20"/>
      <c r="BG24" s="20"/>
      <c r="BH24" s="20"/>
      <c r="BI24" s="20"/>
      <c r="BT24" s="15" t="s">
        <v>26</v>
      </c>
    </row>
    <row r="25" spans="1:72" ht="49.9" hidden="1" customHeight="1" thickBot="1" x14ac:dyDescent="0.3">
      <c r="A25" s="92"/>
      <c r="B25" s="137"/>
      <c r="C25" s="94" t="s">
        <v>59</v>
      </c>
      <c r="D25" s="94"/>
      <c r="E25" s="94"/>
      <c r="F25" s="94"/>
      <c r="G25" s="94"/>
      <c r="H25" s="92"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94" t="str">
        <f t="shared" ref="I25" si="36">+IF(H25="MUY BAJA","20%",IF(H25="BAJA","40%",IF(H25="MEDIA","60%",IF(H25="ALTA","80%",IF(H25="MUY ALTA","100%","ERROR")))))</f>
        <v>ERROR</v>
      </c>
      <c r="J25" s="95"/>
      <c r="K25" s="95"/>
      <c r="L25" s="95"/>
      <c r="M25" s="95"/>
      <c r="N25" s="95"/>
      <c r="O25" s="95"/>
      <c r="P25" s="95"/>
      <c r="Q25" s="95"/>
      <c r="R25" s="95"/>
      <c r="S25" s="95"/>
      <c r="T25" s="95"/>
      <c r="U25" s="95"/>
      <c r="V25" s="95"/>
      <c r="W25" s="95"/>
      <c r="X25" s="95"/>
      <c r="Y25" s="95"/>
      <c r="Z25" s="95"/>
      <c r="AA25" s="95"/>
      <c r="AB25" s="95"/>
      <c r="AC25" s="94">
        <f t="shared" ref="AC25" si="37">COUNTIF(J25:AB27,"SI")</f>
        <v>0</v>
      </c>
      <c r="AD25" s="96" t="str">
        <f t="shared" si="12"/>
        <v/>
      </c>
      <c r="AE25" s="92"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14"/>
        <v>ESTABLECER CONTROL</v>
      </c>
      <c r="AX25" s="93">
        <f t="shared" ref="AX25" si="39">AVERAGE(AV25:AV27)</f>
        <v>0</v>
      </c>
      <c r="AY25" s="92" t="str">
        <f t="shared" ref="AY25" si="40">IF(AX25&gt;95,"FUERTE",IF(AND(AX25&lt;95.01,AX25&gt;85.02),"MODERADO",IF(AND(AX25&lt;85.01,AX25&gt;1),"DEBIL","0")))</f>
        <v>0</v>
      </c>
      <c r="AZ25" s="92"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96" t="str">
        <f t="shared" ref="BA25" si="42">AD25</f>
        <v/>
      </c>
      <c r="BB25" s="99"/>
      <c r="BC25" s="20"/>
      <c r="BD25" s="20"/>
      <c r="BE25" s="20"/>
      <c r="BF25" s="20"/>
      <c r="BG25" s="20"/>
      <c r="BH25" s="20"/>
      <c r="BI25" s="20"/>
    </row>
    <row r="26" spans="1:72" ht="49.9" hidden="1" customHeight="1" thickBot="1" x14ac:dyDescent="0.3">
      <c r="A26" s="92"/>
      <c r="B26" s="137"/>
      <c r="C26" s="94"/>
      <c r="D26" s="94"/>
      <c r="E26" s="94"/>
      <c r="F26" s="94"/>
      <c r="G26" s="94"/>
      <c r="H26" s="92"/>
      <c r="I26" s="94"/>
      <c r="J26" s="95"/>
      <c r="K26" s="95"/>
      <c r="L26" s="95"/>
      <c r="M26" s="95"/>
      <c r="N26" s="95"/>
      <c r="O26" s="95"/>
      <c r="P26" s="95"/>
      <c r="Q26" s="95"/>
      <c r="R26" s="95"/>
      <c r="S26" s="95"/>
      <c r="T26" s="95"/>
      <c r="U26" s="95"/>
      <c r="V26" s="95"/>
      <c r="W26" s="95"/>
      <c r="X26" s="95"/>
      <c r="Y26" s="95"/>
      <c r="Z26" s="95"/>
      <c r="AA26" s="95"/>
      <c r="AB26" s="95"/>
      <c r="AC26" s="94"/>
      <c r="AD26" s="96"/>
      <c r="AE26" s="92"/>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14"/>
        <v>ESTABLECER CONTROL</v>
      </c>
      <c r="AX26" s="93"/>
      <c r="AY26" s="92"/>
      <c r="AZ26" s="92"/>
      <c r="BA26" s="92"/>
      <c r="BB26" s="94"/>
      <c r="BC26" s="20"/>
      <c r="BD26" s="20"/>
      <c r="BE26" s="20"/>
      <c r="BF26" s="20"/>
      <c r="BG26" s="20"/>
      <c r="BH26" s="20"/>
      <c r="BI26" s="20"/>
    </row>
    <row r="27" spans="1:72" ht="49.9" hidden="1" customHeight="1" thickBot="1" x14ac:dyDescent="0.3">
      <c r="A27" s="92"/>
      <c r="B27" s="137"/>
      <c r="C27" s="94"/>
      <c r="D27" s="94"/>
      <c r="E27" s="94"/>
      <c r="F27" s="94"/>
      <c r="G27" s="94"/>
      <c r="H27" s="92"/>
      <c r="I27" s="94"/>
      <c r="J27" s="95"/>
      <c r="K27" s="95"/>
      <c r="L27" s="95"/>
      <c r="M27" s="95"/>
      <c r="N27" s="95"/>
      <c r="O27" s="95"/>
      <c r="P27" s="95"/>
      <c r="Q27" s="95"/>
      <c r="R27" s="95"/>
      <c r="S27" s="95"/>
      <c r="T27" s="95"/>
      <c r="U27" s="95"/>
      <c r="V27" s="95"/>
      <c r="W27" s="95"/>
      <c r="X27" s="95"/>
      <c r="Y27" s="95"/>
      <c r="Z27" s="95"/>
      <c r="AA27" s="95"/>
      <c r="AB27" s="95"/>
      <c r="AC27" s="94"/>
      <c r="AD27" s="96"/>
      <c r="AE27" s="92"/>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14"/>
        <v>ESTABLECER CONTROL</v>
      </c>
      <c r="AX27" s="93"/>
      <c r="AY27" s="92"/>
      <c r="AZ27" s="92"/>
      <c r="BA27" s="92"/>
      <c r="BB27" s="94"/>
      <c r="BC27" s="20"/>
      <c r="BD27" s="20"/>
      <c r="BE27" s="20"/>
      <c r="BF27" s="20"/>
      <c r="BG27" s="20"/>
      <c r="BH27" s="20"/>
      <c r="BI27" s="20"/>
    </row>
    <row r="28" spans="1:72" ht="49.9" hidden="1" customHeight="1" thickBot="1" x14ac:dyDescent="0.3">
      <c r="A28" s="92"/>
      <c r="B28" s="137"/>
      <c r="C28" s="94" t="s">
        <v>60</v>
      </c>
      <c r="D28" s="94"/>
      <c r="E28" s="94"/>
      <c r="F28" s="94"/>
      <c r="G28" s="94"/>
      <c r="H28" s="92"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94" t="str">
        <f t="shared" ref="I28" si="44">+IF(H28="MUY BAJA","20%",IF(H28="BAJA","40%",IF(H28="MEDIA","60%",IF(H28="ALTA","80%",IF(H28="MUY ALTA","100%","ERROR")))))</f>
        <v>ERROR</v>
      </c>
      <c r="J28" s="95"/>
      <c r="K28" s="95"/>
      <c r="L28" s="95"/>
      <c r="M28" s="95"/>
      <c r="N28" s="95"/>
      <c r="O28" s="95"/>
      <c r="P28" s="95"/>
      <c r="Q28" s="95"/>
      <c r="R28" s="95"/>
      <c r="S28" s="95"/>
      <c r="T28" s="95"/>
      <c r="U28" s="95"/>
      <c r="V28" s="95"/>
      <c r="W28" s="95"/>
      <c r="X28" s="95"/>
      <c r="Y28" s="95"/>
      <c r="Z28" s="95"/>
      <c r="AA28" s="95"/>
      <c r="AB28" s="95"/>
      <c r="AC28" s="94">
        <f t="shared" ref="AC28" si="45">COUNTIF(J28:AB30,"SI")</f>
        <v>0</v>
      </c>
      <c r="AD28" s="96" t="str">
        <f t="shared" si="12"/>
        <v/>
      </c>
      <c r="AE28" s="92"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14"/>
        <v>ESTABLECER CONTROL</v>
      </c>
      <c r="AX28" s="93">
        <f t="shared" ref="AX28" si="47">AVERAGE(AV28:AV30)</f>
        <v>0</v>
      </c>
      <c r="AY28" s="92" t="str">
        <f t="shared" ref="AY28" si="48">IF(AX28&gt;95,"FUERTE",IF(AND(AX28&lt;95.01,AX28&gt;85.02),"MODERADO",IF(AND(AX28&lt;85.01,AX28&gt;1),"DEBIL","0")))</f>
        <v>0</v>
      </c>
      <c r="AZ28" s="92"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96" t="str">
        <f t="shared" ref="BA28" si="50">AD28</f>
        <v/>
      </c>
      <c r="BB28" s="99"/>
      <c r="BC28" s="20"/>
      <c r="BD28" s="20"/>
      <c r="BE28" s="20"/>
      <c r="BF28" s="20"/>
      <c r="BG28" s="20"/>
      <c r="BH28" s="20"/>
      <c r="BI28" s="20"/>
    </row>
    <row r="29" spans="1:72" ht="49.9" hidden="1" customHeight="1" thickBot="1" x14ac:dyDescent="0.3">
      <c r="A29" s="92"/>
      <c r="B29" s="137"/>
      <c r="C29" s="94"/>
      <c r="D29" s="94"/>
      <c r="E29" s="94"/>
      <c r="F29" s="94"/>
      <c r="G29" s="94"/>
      <c r="H29" s="92"/>
      <c r="I29" s="94"/>
      <c r="J29" s="95"/>
      <c r="K29" s="95"/>
      <c r="L29" s="95"/>
      <c r="M29" s="95"/>
      <c r="N29" s="95"/>
      <c r="O29" s="95"/>
      <c r="P29" s="95"/>
      <c r="Q29" s="95"/>
      <c r="R29" s="95"/>
      <c r="S29" s="95"/>
      <c r="T29" s="95"/>
      <c r="U29" s="95"/>
      <c r="V29" s="95"/>
      <c r="W29" s="95"/>
      <c r="X29" s="95"/>
      <c r="Y29" s="95"/>
      <c r="Z29" s="95"/>
      <c r="AA29" s="95"/>
      <c r="AB29" s="95"/>
      <c r="AC29" s="94"/>
      <c r="AD29" s="96"/>
      <c r="AE29" s="92"/>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14"/>
        <v>ESTABLECER CONTROL</v>
      </c>
      <c r="AX29" s="93"/>
      <c r="AY29" s="92"/>
      <c r="AZ29" s="92"/>
      <c r="BA29" s="92"/>
      <c r="BB29" s="94"/>
      <c r="BC29" s="20"/>
      <c r="BD29" s="20"/>
      <c r="BE29" s="20"/>
      <c r="BF29" s="20"/>
      <c r="BG29" s="20"/>
      <c r="BH29" s="20"/>
      <c r="BI29" s="20"/>
    </row>
    <row r="30" spans="1:72" ht="49.9" hidden="1" customHeight="1" thickBot="1" x14ac:dyDescent="0.3">
      <c r="A30" s="92"/>
      <c r="B30" s="137"/>
      <c r="C30" s="94"/>
      <c r="D30" s="94"/>
      <c r="E30" s="94"/>
      <c r="F30" s="94"/>
      <c r="G30" s="94"/>
      <c r="H30" s="92"/>
      <c r="I30" s="94"/>
      <c r="J30" s="95"/>
      <c r="K30" s="95"/>
      <c r="L30" s="95"/>
      <c r="M30" s="95"/>
      <c r="N30" s="95"/>
      <c r="O30" s="95"/>
      <c r="P30" s="95"/>
      <c r="Q30" s="95"/>
      <c r="R30" s="95"/>
      <c r="S30" s="95"/>
      <c r="T30" s="95"/>
      <c r="U30" s="95"/>
      <c r="V30" s="95"/>
      <c r="W30" s="95"/>
      <c r="X30" s="95"/>
      <c r="Y30" s="95"/>
      <c r="Z30" s="95"/>
      <c r="AA30" s="95"/>
      <c r="AB30" s="95"/>
      <c r="AC30" s="94"/>
      <c r="AD30" s="96"/>
      <c r="AE30" s="92"/>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14"/>
        <v>ESTABLECER CONTROL</v>
      </c>
      <c r="AX30" s="93"/>
      <c r="AY30" s="92"/>
      <c r="AZ30" s="92"/>
      <c r="BA30" s="92"/>
      <c r="BB30" s="94"/>
      <c r="BC30" s="20"/>
      <c r="BD30" s="20"/>
      <c r="BE30" s="20"/>
      <c r="BF30" s="20"/>
      <c r="BG30" s="20"/>
      <c r="BH30" s="20"/>
      <c r="BI30" s="20"/>
    </row>
    <row r="31" spans="1:72" ht="49.9" hidden="1" customHeight="1" thickBot="1" x14ac:dyDescent="0.3">
      <c r="A31" s="92"/>
      <c r="B31" s="137"/>
      <c r="C31" s="94" t="s">
        <v>61</v>
      </c>
      <c r="D31" s="94"/>
      <c r="E31" s="94"/>
      <c r="F31" s="94"/>
      <c r="G31" s="94"/>
      <c r="H31" s="92"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94" t="str">
        <f t="shared" ref="I31" si="52">+IF(H31="MUY BAJA","20%",IF(H31="BAJA","40%",IF(H31="MEDIA","60%",IF(H31="ALTA","80%",IF(H31="MUY ALTA","100%","ERROR")))))</f>
        <v>ERROR</v>
      </c>
      <c r="J31" s="95"/>
      <c r="K31" s="95"/>
      <c r="L31" s="95"/>
      <c r="M31" s="95"/>
      <c r="N31" s="95"/>
      <c r="O31" s="95"/>
      <c r="P31" s="95"/>
      <c r="Q31" s="95"/>
      <c r="R31" s="95"/>
      <c r="S31" s="95"/>
      <c r="T31" s="95"/>
      <c r="U31" s="95"/>
      <c r="V31" s="95"/>
      <c r="W31" s="95"/>
      <c r="X31" s="95"/>
      <c r="Y31" s="95"/>
      <c r="Z31" s="95"/>
      <c r="AA31" s="95"/>
      <c r="AB31" s="95"/>
      <c r="AC31" s="94">
        <f t="shared" ref="AC31" si="53">COUNTIF(J31:AB33,"SI")</f>
        <v>0</v>
      </c>
      <c r="AD31" s="96" t="str">
        <f t="shared" si="12"/>
        <v/>
      </c>
      <c r="AE31" s="92"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14"/>
        <v>ESTABLECER CONTROL</v>
      </c>
      <c r="AX31" s="93">
        <f t="shared" ref="AX31" si="55">AVERAGE(AV31:AV33)</f>
        <v>0</v>
      </c>
      <c r="AY31" s="92" t="str">
        <f t="shared" ref="AY31" si="56">IF(AX31&gt;95,"FUERTE",IF(AND(AX31&lt;95.01,AX31&gt;85.02),"MODERADO",IF(AND(AX31&lt;85.01,AX31&gt;1),"DEBIL","0")))</f>
        <v>0</v>
      </c>
      <c r="AZ31" s="92"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96" t="str">
        <f t="shared" ref="BA31" si="58">AD31</f>
        <v/>
      </c>
      <c r="BB31" s="99"/>
      <c r="BC31" s="20"/>
      <c r="BD31" s="20"/>
      <c r="BE31" s="20"/>
      <c r="BF31" s="20"/>
      <c r="BG31" s="20"/>
      <c r="BH31" s="20"/>
      <c r="BI31" s="20"/>
    </row>
    <row r="32" spans="1:72" ht="49.9" hidden="1" customHeight="1" thickBot="1" x14ac:dyDescent="0.3">
      <c r="A32" s="92"/>
      <c r="B32" s="137"/>
      <c r="C32" s="94"/>
      <c r="D32" s="94"/>
      <c r="E32" s="94"/>
      <c r="F32" s="94"/>
      <c r="G32" s="94"/>
      <c r="H32" s="92"/>
      <c r="I32" s="94"/>
      <c r="J32" s="95"/>
      <c r="K32" s="95"/>
      <c r="L32" s="95"/>
      <c r="M32" s="95"/>
      <c r="N32" s="95"/>
      <c r="O32" s="95"/>
      <c r="P32" s="95"/>
      <c r="Q32" s="95"/>
      <c r="R32" s="95"/>
      <c r="S32" s="95"/>
      <c r="T32" s="95"/>
      <c r="U32" s="95"/>
      <c r="V32" s="95"/>
      <c r="W32" s="95"/>
      <c r="X32" s="95"/>
      <c r="Y32" s="95"/>
      <c r="Z32" s="95"/>
      <c r="AA32" s="95"/>
      <c r="AB32" s="95"/>
      <c r="AC32" s="94"/>
      <c r="AD32" s="96"/>
      <c r="AE32" s="92"/>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14"/>
        <v>ESTABLECER CONTROL</v>
      </c>
      <c r="AX32" s="93"/>
      <c r="AY32" s="92"/>
      <c r="AZ32" s="92"/>
      <c r="BA32" s="92"/>
      <c r="BB32" s="94"/>
      <c r="BC32" s="20"/>
      <c r="BD32" s="20"/>
      <c r="BE32" s="20"/>
      <c r="BF32" s="20"/>
      <c r="BG32" s="20"/>
      <c r="BH32" s="20"/>
      <c r="BI32" s="20"/>
    </row>
    <row r="33" spans="1:61" ht="49.9" hidden="1" customHeight="1" thickBot="1" x14ac:dyDescent="0.3">
      <c r="A33" s="92"/>
      <c r="B33" s="137"/>
      <c r="C33" s="94"/>
      <c r="D33" s="94"/>
      <c r="E33" s="94"/>
      <c r="F33" s="94"/>
      <c r="G33" s="94"/>
      <c r="H33" s="92"/>
      <c r="I33" s="94"/>
      <c r="J33" s="95"/>
      <c r="K33" s="95"/>
      <c r="L33" s="95"/>
      <c r="M33" s="95"/>
      <c r="N33" s="95"/>
      <c r="O33" s="95"/>
      <c r="P33" s="95"/>
      <c r="Q33" s="95"/>
      <c r="R33" s="95"/>
      <c r="S33" s="95"/>
      <c r="T33" s="95"/>
      <c r="U33" s="95"/>
      <c r="V33" s="95"/>
      <c r="W33" s="95"/>
      <c r="X33" s="95"/>
      <c r="Y33" s="95"/>
      <c r="Z33" s="95"/>
      <c r="AA33" s="95"/>
      <c r="AB33" s="95"/>
      <c r="AC33" s="94"/>
      <c r="AD33" s="96"/>
      <c r="AE33" s="92"/>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14"/>
        <v>ESTABLECER CONTROL</v>
      </c>
      <c r="AX33" s="93"/>
      <c r="AY33" s="92"/>
      <c r="AZ33" s="92"/>
      <c r="BA33" s="92"/>
      <c r="BB33" s="94"/>
      <c r="BC33" s="20"/>
      <c r="BD33" s="20"/>
      <c r="BE33" s="20"/>
      <c r="BF33" s="20"/>
      <c r="BG33" s="20"/>
      <c r="BH33" s="20"/>
      <c r="BI33" s="20"/>
    </row>
    <row r="34" spans="1:61" ht="49.9" hidden="1" customHeight="1" thickBot="1" x14ac:dyDescent="0.3">
      <c r="A34" s="92"/>
      <c r="B34" s="137"/>
      <c r="C34" s="94" t="s">
        <v>62</v>
      </c>
      <c r="D34" s="94"/>
      <c r="E34" s="94"/>
      <c r="F34" s="94"/>
      <c r="G34" s="94"/>
      <c r="H34" s="92"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0">+IF(H34="MUY BAJA","20%",IF(H34="BAJA","40%",IF(H34="MEDIA","60%",IF(H34="ALTA","80%",IF(H34="MUY ALTA","100%","ERROR")))))</f>
        <v>ERROR</v>
      </c>
      <c r="J34" s="95"/>
      <c r="K34" s="95"/>
      <c r="L34" s="95"/>
      <c r="M34" s="95"/>
      <c r="N34" s="95"/>
      <c r="O34" s="95"/>
      <c r="P34" s="95"/>
      <c r="Q34" s="95"/>
      <c r="R34" s="95"/>
      <c r="S34" s="95"/>
      <c r="T34" s="95"/>
      <c r="U34" s="95"/>
      <c r="V34" s="95"/>
      <c r="W34" s="95"/>
      <c r="X34" s="95"/>
      <c r="Y34" s="95"/>
      <c r="Z34" s="95"/>
      <c r="AA34" s="95"/>
      <c r="AB34" s="95"/>
      <c r="AC34" s="94">
        <f t="shared" ref="AC34" si="61">COUNTIF(J34:AB36,"SI")</f>
        <v>0</v>
      </c>
      <c r="AD34" s="96" t="str">
        <f t="shared" si="12"/>
        <v/>
      </c>
      <c r="AE34" s="92"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14"/>
        <v>ESTABLECER CONTROL</v>
      </c>
      <c r="AX34" s="93">
        <f t="shared" ref="AX34" si="63">AVERAGE(AV34:AV36)</f>
        <v>0</v>
      </c>
      <c r="AY34" s="92" t="str">
        <f t="shared" ref="AY34" si="64">IF(AX34&gt;95,"FUERTE",IF(AND(AX34&lt;95.01,AX34&gt;85.02),"MODERADO",IF(AND(AX34&lt;85.01,AX34&gt;1),"DEBIL","0")))</f>
        <v>0</v>
      </c>
      <c r="AZ34" s="92"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96" t="str">
        <f t="shared" ref="BA34" si="66">AD34</f>
        <v/>
      </c>
      <c r="BB34" s="99"/>
      <c r="BC34" s="20"/>
      <c r="BD34" s="20"/>
      <c r="BE34" s="20"/>
      <c r="BF34" s="20"/>
      <c r="BG34" s="20"/>
      <c r="BH34" s="20"/>
      <c r="BI34" s="20"/>
    </row>
    <row r="35" spans="1:61" ht="49.9" hidden="1" customHeight="1" thickBot="1" x14ac:dyDescent="0.3">
      <c r="A35" s="92"/>
      <c r="B35" s="137"/>
      <c r="C35" s="94"/>
      <c r="D35" s="94"/>
      <c r="E35" s="94"/>
      <c r="F35" s="94"/>
      <c r="G35" s="94"/>
      <c r="H35" s="92"/>
      <c r="I35" s="94"/>
      <c r="J35" s="95"/>
      <c r="K35" s="95"/>
      <c r="L35" s="95"/>
      <c r="M35" s="95"/>
      <c r="N35" s="95"/>
      <c r="O35" s="95"/>
      <c r="P35" s="95"/>
      <c r="Q35" s="95"/>
      <c r="R35" s="95"/>
      <c r="S35" s="95"/>
      <c r="T35" s="95"/>
      <c r="U35" s="95"/>
      <c r="V35" s="95"/>
      <c r="W35" s="95"/>
      <c r="X35" s="95"/>
      <c r="Y35" s="95"/>
      <c r="Z35" s="95"/>
      <c r="AA35" s="95"/>
      <c r="AB35" s="95"/>
      <c r="AC35" s="94"/>
      <c r="AD35" s="96"/>
      <c r="AE35" s="92"/>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14"/>
        <v>ESTABLECER CONTROL</v>
      </c>
      <c r="AX35" s="93"/>
      <c r="AY35" s="92"/>
      <c r="AZ35" s="92"/>
      <c r="BA35" s="92"/>
      <c r="BB35" s="94"/>
      <c r="BC35" s="20"/>
      <c r="BD35" s="20"/>
      <c r="BE35" s="20"/>
      <c r="BF35" s="20"/>
      <c r="BG35" s="20"/>
      <c r="BH35" s="20"/>
      <c r="BI35" s="20"/>
    </row>
    <row r="36" spans="1:61" ht="49.9" hidden="1" customHeight="1" thickBot="1" x14ac:dyDescent="0.3">
      <c r="A36" s="92"/>
      <c r="B36" s="137"/>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14"/>
        <v>ESTABLECER CONTROL</v>
      </c>
      <c r="AX36" s="93"/>
      <c r="AY36" s="92"/>
      <c r="AZ36" s="92"/>
      <c r="BA36" s="92"/>
      <c r="BB36" s="94"/>
      <c r="BC36" s="20"/>
      <c r="BD36" s="20"/>
      <c r="BE36" s="20"/>
      <c r="BF36" s="20"/>
      <c r="BG36" s="20"/>
      <c r="BH36" s="20"/>
      <c r="BI36" s="20"/>
    </row>
    <row r="37" spans="1:61" ht="49.9" hidden="1" customHeight="1" thickBot="1" x14ac:dyDescent="0.3">
      <c r="A37" s="92"/>
      <c r="B37" s="137"/>
      <c r="C37" s="94" t="s">
        <v>63</v>
      </c>
      <c r="D37" s="94"/>
      <c r="E37" s="94"/>
      <c r="F37" s="94"/>
      <c r="G37" s="94"/>
      <c r="H37" s="92"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68">+IF(H37="MUY BAJA","20%",IF(H37="BAJA","40%",IF(H37="MEDIA","60%",IF(H37="ALTA","80%",IF(H37="MUY ALTA","100%","ERROR")))))</f>
        <v>ERROR</v>
      </c>
      <c r="J37" s="95"/>
      <c r="K37" s="95"/>
      <c r="L37" s="95"/>
      <c r="M37" s="95"/>
      <c r="N37" s="95"/>
      <c r="O37" s="95"/>
      <c r="P37" s="95"/>
      <c r="Q37" s="95"/>
      <c r="R37" s="95"/>
      <c r="S37" s="95"/>
      <c r="T37" s="95"/>
      <c r="U37" s="95"/>
      <c r="V37" s="95"/>
      <c r="W37" s="95"/>
      <c r="X37" s="95"/>
      <c r="Y37" s="95"/>
      <c r="Z37" s="95"/>
      <c r="AA37" s="95"/>
      <c r="AB37" s="95"/>
      <c r="AC37" s="94">
        <f t="shared" ref="AC37" si="69">COUNTIF(J37:AB39,"SI")</f>
        <v>0</v>
      </c>
      <c r="AD37" s="96" t="str">
        <f t="shared" si="12"/>
        <v/>
      </c>
      <c r="AE37" s="92"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14"/>
        <v>ESTABLECER CONTROL</v>
      </c>
      <c r="AX37" s="93">
        <f t="shared" ref="AX37" si="71">AVERAGE(AV37:AV39)</f>
        <v>0</v>
      </c>
      <c r="AY37" s="92" t="str">
        <f t="shared" ref="AY37" si="72">IF(AX37&gt;95,"FUERTE",IF(AND(AX37&lt;95.01,AX37&gt;85.02),"MODERADO",IF(AND(AX37&lt;85.01,AX37&gt;1),"DEBIL","0")))</f>
        <v>0</v>
      </c>
      <c r="AZ37" s="92"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96" t="str">
        <f t="shared" ref="BA37" si="74">AD37</f>
        <v/>
      </c>
      <c r="BB37" s="99"/>
      <c r="BC37" s="20"/>
      <c r="BD37" s="20"/>
      <c r="BE37" s="20"/>
      <c r="BF37" s="20"/>
      <c r="BG37" s="20"/>
      <c r="BH37" s="20"/>
      <c r="BI37" s="20"/>
    </row>
    <row r="38" spans="1:61" ht="49.9" hidden="1" customHeight="1" thickBot="1" x14ac:dyDescent="0.3">
      <c r="A38" s="92"/>
      <c r="B38" s="137"/>
      <c r="C38" s="94"/>
      <c r="D38" s="94"/>
      <c r="E38" s="94"/>
      <c r="F38" s="94"/>
      <c r="G38" s="94"/>
      <c r="H38" s="92"/>
      <c r="I38" s="94"/>
      <c r="J38" s="95"/>
      <c r="K38" s="95"/>
      <c r="L38" s="95"/>
      <c r="M38" s="95"/>
      <c r="N38" s="95"/>
      <c r="O38" s="95"/>
      <c r="P38" s="95"/>
      <c r="Q38" s="95"/>
      <c r="R38" s="95"/>
      <c r="S38" s="95"/>
      <c r="T38" s="95"/>
      <c r="U38" s="95"/>
      <c r="V38" s="95"/>
      <c r="W38" s="95"/>
      <c r="X38" s="95"/>
      <c r="Y38" s="95"/>
      <c r="Z38" s="95"/>
      <c r="AA38" s="95"/>
      <c r="AB38" s="95"/>
      <c r="AC38" s="94"/>
      <c r="AD38" s="96"/>
      <c r="AE38" s="92"/>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14"/>
        <v>ESTABLECER CONTROL</v>
      </c>
      <c r="AX38" s="93"/>
      <c r="AY38" s="92"/>
      <c r="AZ38" s="92"/>
      <c r="BA38" s="92"/>
      <c r="BB38" s="94"/>
      <c r="BC38" s="20"/>
      <c r="BD38" s="20"/>
      <c r="BE38" s="20"/>
      <c r="BF38" s="20"/>
      <c r="BG38" s="20"/>
      <c r="BH38" s="20"/>
      <c r="BI38" s="20"/>
    </row>
    <row r="39" spans="1:61" ht="49.9" hidden="1" customHeight="1" thickBot="1" x14ac:dyDescent="0.3">
      <c r="A39" s="92"/>
      <c r="B39" s="137"/>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14"/>
        <v>ESTABLECER CONTROL</v>
      </c>
      <c r="AX39" s="93"/>
      <c r="AY39" s="92"/>
      <c r="AZ39" s="92"/>
      <c r="BA39" s="92"/>
      <c r="BB39" s="94"/>
      <c r="BC39" s="20"/>
      <c r="BD39" s="20"/>
      <c r="BE39" s="20"/>
      <c r="BF39" s="20"/>
      <c r="BG39" s="20"/>
      <c r="BH39" s="20"/>
      <c r="BI39" s="20"/>
    </row>
    <row r="40" spans="1:61" ht="49.9" hidden="1" customHeight="1" thickBot="1" x14ac:dyDescent="0.3">
      <c r="A40" s="92"/>
      <c r="B40" s="137"/>
      <c r="C40" s="94" t="s">
        <v>64</v>
      </c>
      <c r="D40" s="94"/>
      <c r="E40" s="94"/>
      <c r="F40" s="94"/>
      <c r="G40" s="94"/>
      <c r="H40" s="92"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76">+IF(H40="MUY BAJA","20%",IF(H40="BAJA","40%",IF(H40="MEDIA","60%",IF(H40="ALTA","80%",IF(H40="MUY ALTA","100%","ERROR")))))</f>
        <v>ERROR</v>
      </c>
      <c r="J40" s="95"/>
      <c r="K40" s="95"/>
      <c r="L40" s="95"/>
      <c r="M40" s="95"/>
      <c r="N40" s="95"/>
      <c r="O40" s="95"/>
      <c r="P40" s="95"/>
      <c r="Q40" s="95"/>
      <c r="R40" s="95"/>
      <c r="S40" s="95"/>
      <c r="T40" s="95"/>
      <c r="U40" s="95"/>
      <c r="V40" s="95"/>
      <c r="W40" s="95"/>
      <c r="X40" s="95"/>
      <c r="Y40" s="95"/>
      <c r="Z40" s="95"/>
      <c r="AA40" s="95"/>
      <c r="AB40" s="95"/>
      <c r="AC40" s="94">
        <f t="shared" ref="AC40" si="77">COUNTIF(J40:AB42,"SI")</f>
        <v>0</v>
      </c>
      <c r="AD40" s="96" t="str">
        <f t="shared" si="12"/>
        <v/>
      </c>
      <c r="AE40" s="92"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14"/>
        <v>ESTABLECER CONTROL</v>
      </c>
      <c r="AX40" s="93">
        <f t="shared" ref="AX40" si="79">AVERAGE(AV40:AV42)</f>
        <v>0</v>
      </c>
      <c r="AY40" s="92" t="str">
        <f t="shared" ref="AY40" si="80">IF(AX40&gt;95,"FUERTE",IF(AND(AX40&lt;95.01,AX40&gt;85.02),"MODERADO",IF(AND(AX40&lt;85.01,AX40&gt;1),"DEBIL","0")))</f>
        <v>0</v>
      </c>
      <c r="AZ40" s="92"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96" t="str">
        <f t="shared" ref="BA40" si="82">AD40</f>
        <v/>
      </c>
      <c r="BB40" s="99"/>
      <c r="BC40" s="20"/>
      <c r="BD40" s="20"/>
      <c r="BE40" s="20"/>
      <c r="BF40" s="20"/>
      <c r="BG40" s="20"/>
      <c r="BH40" s="20"/>
      <c r="BI40" s="20"/>
    </row>
    <row r="41" spans="1:61" ht="49.9" hidden="1" customHeight="1" thickBot="1" x14ac:dyDescent="0.3">
      <c r="A41" s="92"/>
      <c r="B41" s="137"/>
      <c r="C41" s="94"/>
      <c r="D41" s="94"/>
      <c r="E41" s="94"/>
      <c r="F41" s="94"/>
      <c r="G41" s="94"/>
      <c r="H41" s="92"/>
      <c r="I41" s="94"/>
      <c r="J41" s="95"/>
      <c r="K41" s="95"/>
      <c r="L41" s="95"/>
      <c r="M41" s="95"/>
      <c r="N41" s="95"/>
      <c r="O41" s="95"/>
      <c r="P41" s="95"/>
      <c r="Q41" s="95"/>
      <c r="R41" s="95"/>
      <c r="S41" s="95"/>
      <c r="T41" s="95"/>
      <c r="U41" s="95"/>
      <c r="V41" s="95"/>
      <c r="W41" s="95"/>
      <c r="X41" s="95"/>
      <c r="Y41" s="95"/>
      <c r="Z41" s="95"/>
      <c r="AA41" s="95"/>
      <c r="AB41" s="95"/>
      <c r="AC41" s="94"/>
      <c r="AD41" s="96"/>
      <c r="AE41" s="92"/>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14"/>
        <v>ESTABLECER CONTROL</v>
      </c>
      <c r="AX41" s="93"/>
      <c r="AY41" s="92"/>
      <c r="AZ41" s="92"/>
      <c r="BA41" s="92"/>
      <c r="BB41" s="94"/>
      <c r="BC41" s="20"/>
      <c r="BD41" s="20"/>
      <c r="BE41" s="20"/>
      <c r="BF41" s="20"/>
      <c r="BG41" s="20"/>
      <c r="BH41" s="20"/>
      <c r="BI41" s="20"/>
    </row>
    <row r="42" spans="1:61" ht="49.9" hidden="1" customHeight="1" thickBot="1" x14ac:dyDescent="0.3">
      <c r="A42" s="92"/>
      <c r="B42" s="137"/>
      <c r="C42" s="94"/>
      <c r="D42" s="94"/>
      <c r="E42" s="94"/>
      <c r="F42" s="94"/>
      <c r="G42" s="94"/>
      <c r="H42" s="92"/>
      <c r="I42" s="94"/>
      <c r="J42" s="95"/>
      <c r="K42" s="95"/>
      <c r="L42" s="95"/>
      <c r="M42" s="95"/>
      <c r="N42" s="95"/>
      <c r="O42" s="95"/>
      <c r="P42" s="95"/>
      <c r="Q42" s="95"/>
      <c r="R42" s="95"/>
      <c r="S42" s="95"/>
      <c r="T42" s="95"/>
      <c r="U42" s="95"/>
      <c r="V42" s="95"/>
      <c r="W42" s="95"/>
      <c r="X42" s="95"/>
      <c r="Y42" s="95"/>
      <c r="Z42" s="95"/>
      <c r="AA42" s="95"/>
      <c r="AB42" s="95"/>
      <c r="AC42" s="94"/>
      <c r="AD42" s="96"/>
      <c r="AE42" s="92"/>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14"/>
        <v>ESTABLECER CONTROL</v>
      </c>
      <c r="AX42" s="93"/>
      <c r="AY42" s="92"/>
      <c r="AZ42" s="92"/>
      <c r="BA42" s="92"/>
      <c r="BB42" s="94"/>
      <c r="BC42" s="20"/>
      <c r="BD42" s="20"/>
      <c r="BE42" s="20"/>
      <c r="BF42" s="20"/>
      <c r="BG42" s="20"/>
      <c r="BH42" s="20"/>
      <c r="BI42" s="20"/>
    </row>
  </sheetData>
  <sheetProtection formatCells="0" formatRows="0"/>
  <dataConsolidate/>
  <mergeCells count="368">
    <mergeCell ref="BB37:BB39"/>
    <mergeCell ref="AD37:AD39"/>
    <mergeCell ref="AE37:AE39"/>
    <mergeCell ref="AX37:AX39"/>
    <mergeCell ref="AY34:AY36"/>
    <mergeCell ref="AZ34:AZ36"/>
    <mergeCell ref="BA34:BA36"/>
    <mergeCell ref="BB34:BB36"/>
    <mergeCell ref="AY28:AY30"/>
    <mergeCell ref="AZ28:AZ30"/>
    <mergeCell ref="BA28:BA30"/>
    <mergeCell ref="BB28:BB30"/>
    <mergeCell ref="AD28:AD30"/>
    <mergeCell ref="AE28:AE30"/>
    <mergeCell ref="AX28:AX30"/>
    <mergeCell ref="Q40:Q42"/>
    <mergeCell ref="R40:R42"/>
    <mergeCell ref="S40:S42"/>
    <mergeCell ref="T40:T42"/>
    <mergeCell ref="AY40:AY42"/>
    <mergeCell ref="AZ40:AZ42"/>
    <mergeCell ref="BA40:BA42"/>
    <mergeCell ref="BB40:BB42"/>
    <mergeCell ref="AA40:AA42"/>
    <mergeCell ref="AB40:AB42"/>
    <mergeCell ref="AC40:AC42"/>
    <mergeCell ref="AD40:AD42"/>
    <mergeCell ref="AE40:AE42"/>
    <mergeCell ref="AX40:AX42"/>
    <mergeCell ref="I40:I42"/>
    <mergeCell ref="J40:J42"/>
    <mergeCell ref="K40:K42"/>
    <mergeCell ref="L40:L42"/>
    <mergeCell ref="M40:M42"/>
    <mergeCell ref="N40:N42"/>
    <mergeCell ref="AY37:AY39"/>
    <mergeCell ref="AZ37:AZ39"/>
    <mergeCell ref="BA37:BA39"/>
    <mergeCell ref="T37:T39"/>
    <mergeCell ref="I37:I39"/>
    <mergeCell ref="J37:J39"/>
    <mergeCell ref="K37:K39"/>
    <mergeCell ref="L37:L39"/>
    <mergeCell ref="M37:M39"/>
    <mergeCell ref="N37:N39"/>
    <mergeCell ref="U40:U42"/>
    <mergeCell ref="V40:V42"/>
    <mergeCell ref="W40:W42"/>
    <mergeCell ref="X40:X42"/>
    <mergeCell ref="Y40:Y42"/>
    <mergeCell ref="Z40:Z42"/>
    <mergeCell ref="O40:O42"/>
    <mergeCell ref="P40:P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C31:C33"/>
    <mergeCell ref="D31:D33"/>
    <mergeCell ref="E31:E33"/>
    <mergeCell ref="F31:F33"/>
    <mergeCell ref="G31:G33"/>
    <mergeCell ref="H31:H33"/>
    <mergeCell ref="AA28:AA30"/>
    <mergeCell ref="AB28:AB30"/>
    <mergeCell ref="AC28:AC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19:Q21"/>
    <mergeCell ref="R19:R21"/>
    <mergeCell ref="S19:S21"/>
    <mergeCell ref="T19:T21"/>
    <mergeCell ref="I19:I21"/>
    <mergeCell ref="J19:J21"/>
    <mergeCell ref="K19:K21"/>
    <mergeCell ref="L19:L21"/>
    <mergeCell ref="M19:M21"/>
    <mergeCell ref="N19:N21"/>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6:Q18"/>
    <mergeCell ref="R16:R18"/>
    <mergeCell ref="S16:S18"/>
    <mergeCell ref="T16:T18"/>
    <mergeCell ref="I16:I18"/>
    <mergeCell ref="J16:J18"/>
    <mergeCell ref="K16:K18"/>
    <mergeCell ref="L16:L18"/>
    <mergeCell ref="M16:M18"/>
    <mergeCell ref="N16:N18"/>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J13:J15"/>
    <mergeCell ref="K13:K15"/>
    <mergeCell ref="L13:L15"/>
    <mergeCell ref="AF11:AF12"/>
    <mergeCell ref="AE13:AE15"/>
    <mergeCell ref="G13:G15"/>
    <mergeCell ref="H13:H15"/>
    <mergeCell ref="I13:I15"/>
    <mergeCell ref="AG11:AG12"/>
    <mergeCell ref="T13:T15"/>
    <mergeCell ref="U13:U15"/>
    <mergeCell ref="V13:V15"/>
    <mergeCell ref="W13:W15"/>
    <mergeCell ref="X13:X15"/>
    <mergeCell ref="M13:M15"/>
    <mergeCell ref="N13:N15"/>
    <mergeCell ref="O13:O15"/>
    <mergeCell ref="P13:P15"/>
    <mergeCell ref="Q13:Q15"/>
    <mergeCell ref="R13:R15"/>
    <mergeCell ref="BC11:BH11"/>
    <mergeCell ref="A1:D4"/>
    <mergeCell ref="E1:BI2"/>
    <mergeCell ref="E3:X3"/>
    <mergeCell ref="Y3:AP3"/>
    <mergeCell ref="AR3:BI3"/>
    <mergeCell ref="E4:X4"/>
    <mergeCell ref="Y4:AP4"/>
    <mergeCell ref="AR4:BI4"/>
    <mergeCell ref="A5:B5"/>
    <mergeCell ref="C5:D5"/>
    <mergeCell ref="E5:BI6"/>
    <mergeCell ref="A6:B6"/>
    <mergeCell ref="C6:D6"/>
    <mergeCell ref="B11:B12"/>
    <mergeCell ref="C11:C12"/>
    <mergeCell ref="D11:F11"/>
    <mergeCell ref="G11:AE11"/>
    <mergeCell ref="A11:A12"/>
    <mergeCell ref="AH11:BB11"/>
    <mergeCell ref="A8:B8"/>
    <mergeCell ref="C8:BH8"/>
    <mergeCell ref="A9:B9"/>
    <mergeCell ref="C9:BH9"/>
  </mergeCells>
  <conditionalFormatting sqref="G13:H13 G16:H16 G19:H19 G22:H22 G25:H25 G28:H28 G31:H31 G34:H34 G37:H37 G40:H40">
    <cfRule type="containsText" dxfId="424" priority="25" operator="containsText" text="RARA VEZ">
      <formula>NOT(ISERROR(SEARCH("RARA VEZ",G13)))</formula>
    </cfRule>
    <cfRule type="containsText" dxfId="423" priority="26" operator="containsText" text="IMPROBABLE">
      <formula>NOT(ISERROR(SEARCH("IMPROBABLE",G13)))</formula>
    </cfRule>
    <cfRule type="containsText" dxfId="422" priority="27" operator="containsText" text="POSIBLE">
      <formula>NOT(ISERROR(SEARCH("POSIBLE",G13)))</formula>
    </cfRule>
    <cfRule type="containsText" dxfId="421" priority="28" operator="containsText" text="PROBABLE">
      <formula>NOT(ISERROR(SEARCH("PROBABLE",G13)))</formula>
    </cfRule>
    <cfRule type="containsText" dxfId="420" priority="29" operator="containsText" text="CASI SEGURO">
      <formula>NOT(ISERROR(SEARCH("CASI SEGURO",G13)))</formula>
    </cfRule>
  </conditionalFormatting>
  <conditionalFormatting sqref="AE13 AE16 AE19 AE22 AE25 AE28 AE31 AE34 AE37 AE40">
    <cfRule type="containsText" dxfId="419" priority="21" operator="containsText" text="EXTREMO">
      <formula>NOT(ISERROR(SEARCH("EXTREMO",AE13)))</formula>
    </cfRule>
    <cfRule type="containsText" dxfId="418" priority="22" operator="containsText" text="ALTO">
      <formula>NOT(ISERROR(SEARCH("ALTO",AE13)))</formula>
    </cfRule>
    <cfRule type="containsText" dxfId="417" priority="23" operator="containsText" text="MODERADO">
      <formula>NOT(ISERROR(SEARCH("MODERADO",AE13)))</formula>
    </cfRule>
    <cfRule type="containsText" dxfId="416" priority="24" operator="containsText" text="BAJO">
      <formula>NOT(ISERROR(SEARCH("BAJO",AE13)))</formula>
    </cfRule>
  </conditionalFormatting>
  <conditionalFormatting sqref="BG13:BG15 BH13:BI42">
    <cfRule type="expression" dxfId="415" priority="20">
      <formula>#REF!="DILIGENCIE EL PLAN DE ACCIÓN"</formula>
    </cfRule>
  </conditionalFormatting>
  <conditionalFormatting sqref="BC16:BG18">
    <cfRule type="expression" dxfId="414" priority="19">
      <formula>#REF!="DILIGENCIE EL PLAN DE ACCIÓN"</formula>
    </cfRule>
  </conditionalFormatting>
  <conditionalFormatting sqref="BC19:BG21">
    <cfRule type="expression" dxfId="413" priority="18">
      <formula>#REF!="DILIGENCIE EL PLAN DE ACCIÓN"</formula>
    </cfRule>
  </conditionalFormatting>
  <conditionalFormatting sqref="BC22:BG24">
    <cfRule type="expression" dxfId="412" priority="17">
      <formula>#REF!="DILIGENCIE EL PLAN DE ACCIÓN"</formula>
    </cfRule>
  </conditionalFormatting>
  <conditionalFormatting sqref="BC25:BG27">
    <cfRule type="expression" dxfId="411" priority="16">
      <formula>#REF!="DILIGENCIE EL PLAN DE ACCIÓN"</formula>
    </cfRule>
  </conditionalFormatting>
  <conditionalFormatting sqref="BC28:BG30">
    <cfRule type="expression" dxfId="410" priority="15">
      <formula>#REF!="DILIGENCIE EL PLAN DE ACCIÓN"</formula>
    </cfRule>
  </conditionalFormatting>
  <conditionalFormatting sqref="BC31:BG33">
    <cfRule type="expression" dxfId="409" priority="14">
      <formula>#REF!="DILIGENCIE EL PLAN DE ACCIÓN"</formula>
    </cfRule>
  </conditionalFormatting>
  <conditionalFormatting sqref="BC34:BG36">
    <cfRule type="expression" dxfId="408" priority="13">
      <formula>#REF!="DILIGENCIE EL PLAN DE ACCIÓN"</formula>
    </cfRule>
  </conditionalFormatting>
  <conditionalFormatting sqref="BC37:BG39">
    <cfRule type="expression" dxfId="407" priority="12">
      <formula>#REF!="DILIGENCIE EL PLAN DE ACCIÓN"</formula>
    </cfRule>
  </conditionalFormatting>
  <conditionalFormatting sqref="BC40:BG42">
    <cfRule type="expression" dxfId="406" priority="11">
      <formula>#REF!="DILIGENCIE EL PLAN DE ACCIÓN"</formula>
    </cfRule>
  </conditionalFormatting>
  <conditionalFormatting sqref="AD13:AD42">
    <cfRule type="containsText" dxfId="405" priority="30" operator="containsText" text="CATASTRÓFICO">
      <formula>NOT(ISERROR(SEARCH("CATASTRÓFICO",AD13)))</formula>
    </cfRule>
    <cfRule type="containsText" dxfId="404" priority="31" operator="containsText" text="MAYOR">
      <formula>NOT(ISERROR(SEARCH("MAYOR",AD13)))</formula>
    </cfRule>
    <cfRule type="containsText" dxfId="403" priority="32" operator="containsText" text="MODERADO">
      <formula>NOT(ISERROR(SEARCH("MODERADO",AD13)))</formula>
    </cfRule>
  </conditionalFormatting>
  <conditionalFormatting sqref="AZ13:AZ42">
    <cfRule type="containsText" dxfId="402" priority="6" operator="containsText" text="CASI SEGURO">
      <formula>NOT(ISERROR(SEARCH("CASI SEGURO",AZ13)))</formula>
    </cfRule>
    <cfRule type="containsText" dxfId="401" priority="7" operator="containsText" text="PROBABLE">
      <formula>NOT(ISERROR(SEARCH("PROBABLE",AZ13)))</formula>
    </cfRule>
    <cfRule type="containsText" dxfId="400" priority="8" operator="containsText" text="POSIBLE">
      <formula>NOT(ISERROR(SEARCH("POSIBLE",AZ13)))</formula>
    </cfRule>
    <cfRule type="containsText" dxfId="399" priority="9" operator="containsText" text="IMPROBABLE">
      <formula>NOT(ISERROR(SEARCH("IMPROBABLE",AZ13)))</formula>
    </cfRule>
    <cfRule type="containsText" dxfId="398" priority="10" operator="containsText" text="RARA VEZ">
      <formula>NOT(ISERROR(SEARCH("RARA VEZ",AZ13)))</formula>
    </cfRule>
  </conditionalFormatting>
  <conditionalFormatting sqref="BA13:BA42">
    <cfRule type="containsText" dxfId="397" priority="3" operator="containsText" text="MODERADO">
      <formula>NOT(ISERROR(SEARCH("MODERADO",BA13)))</formula>
    </cfRule>
    <cfRule type="containsText" dxfId="396" priority="4" operator="containsText" text="MAYOR">
      <formula>NOT(ISERROR(SEARCH("MAYOR",BA13)))</formula>
    </cfRule>
    <cfRule type="containsText" dxfId="395" priority="5" operator="containsText" text="CATASTRÓFICO">
      <formula>NOT(ISERROR(SEARCH("CATASTRÓFICO",BA13)))</formula>
    </cfRule>
  </conditionalFormatting>
  <conditionalFormatting sqref="BC14:BF15 BF13">
    <cfRule type="expression" dxfId="394" priority="2">
      <formula>#REF!="DILIGENCIE EL PLAN DE ACCIÓN"</formula>
    </cfRule>
  </conditionalFormatting>
  <conditionalFormatting sqref="BC13:BE13">
    <cfRule type="expression" dxfId="393"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0000000}">
          <x14:formula1>
            <xm:f>'Formulas Corrupción'!$Q$7:$Q$10</xm:f>
          </x14:formula1>
          <xm:sqref>BB13:BB42</xm:sqref>
        </x14:dataValidation>
        <x14:dataValidation type="list" allowBlank="1" showInputMessage="1" showErrorMessage="1" xr:uid="{00000000-0002-0000-0400-000001000000}">
          <x14:formula1>
            <xm:f>'Formulas Corrupción'!$M$7:$M$9</xm:f>
          </x14:formula1>
          <xm:sqref>AT13:AT42</xm:sqref>
        </x14:dataValidation>
        <x14:dataValidation type="list" allowBlank="1" showInputMessage="1" showErrorMessage="1" xr:uid="{00000000-0002-0000-0400-000002000000}">
          <x14:formula1>
            <xm:f>'Formulas Corrupción'!$L$7:$L$8</xm:f>
          </x14:formula1>
          <xm:sqref>AR13:AR42</xm:sqref>
        </x14:dataValidation>
        <x14:dataValidation type="list" allowBlank="1" showInputMessage="1" showErrorMessage="1" xr:uid="{00000000-0002-0000-0400-000003000000}">
          <x14:formula1>
            <xm:f>'Formulas Corrupción'!$K$7:$K$8</xm:f>
          </x14:formula1>
          <xm:sqref>AP13:AP42</xm:sqref>
        </x14:dataValidation>
        <x14:dataValidation type="list" allowBlank="1" showInputMessage="1" showErrorMessage="1" xr:uid="{00000000-0002-0000-0400-000004000000}">
          <x14:formula1>
            <xm:f>'Formulas Corrupción'!$J$7:$J$9</xm:f>
          </x14:formula1>
          <xm:sqref>AN13:AN42</xm:sqref>
        </x14:dataValidation>
        <x14:dataValidation type="list" allowBlank="1" showInputMessage="1" showErrorMessage="1" xr:uid="{00000000-0002-0000-0400-000005000000}">
          <x14:formula1>
            <xm:f>'Formulas Corrupción'!$I$7:$I$8</xm:f>
          </x14:formula1>
          <xm:sqref>AL13:AL42</xm:sqref>
        </x14:dataValidation>
        <x14:dataValidation type="list" allowBlank="1" showInputMessage="1" showErrorMessage="1" xr:uid="{00000000-0002-0000-0400-000006000000}">
          <x14:formula1>
            <xm:f>'Formulas Corrupción'!$H$7:$H$8</xm:f>
          </x14:formula1>
          <xm:sqref>AJ13:AJ42</xm:sqref>
        </x14:dataValidation>
        <x14:dataValidation type="list" allowBlank="1" showInputMessage="1" showErrorMessage="1" xr:uid="{00000000-0002-0000-0400-000007000000}">
          <x14:formula1>
            <xm:f>'Formulas Corrupción'!$G$7:$G$8</xm:f>
          </x14:formula1>
          <xm:sqref>AH13:AH42</xm:sqref>
        </x14:dataValidation>
        <x14:dataValidation type="list" allowBlank="1" showInputMessage="1" showErrorMessage="1" xr:uid="{00000000-0002-0000-0400-000008000000}">
          <x14:formula1>
            <xm:f>'Formulas Corrupción'!$P$7:$P$8</xm:f>
          </x14:formula1>
          <xm:sqref>J13:AB42</xm:sqref>
        </x14:dataValidation>
        <x14:dataValidation type="list" allowBlank="1" showInputMessage="1" showErrorMessage="1" xr:uid="{00000000-0002-0000-0400-000009000000}">
          <x14:formula1>
            <xm:f>'Formulas Corrupción'!$E$7:$E$11</xm:f>
          </x14:formula1>
          <xm:sqref>G13:G42</xm:sqref>
        </x14:dataValidation>
        <x14:dataValidation type="list" allowBlank="1" showInputMessage="1" showErrorMessage="1" xr:uid="{00000000-0002-0000-0400-00000A000000}">
          <x14:formula1>
            <xm:f>'Formulas Corrupción'!$AC$7:$AC$9</xm:f>
          </x14:formula1>
          <xm:sqref>BH13:BH42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dimension ref="A1:BT43"/>
  <sheetViews>
    <sheetView view="pageBreakPreview" topLeftCell="BE13" zoomScale="112" zoomScaleNormal="112" zoomScaleSheetLayoutView="112" workbookViewId="0">
      <selection activeCell="BG18" sqref="BG18"/>
    </sheetView>
  </sheetViews>
  <sheetFormatPr baseColWidth="10" defaultColWidth="11.42578125" defaultRowHeight="12" x14ac:dyDescent="0.25"/>
  <cols>
    <col min="1" max="1" width="20" style="15" bestFit="1" customWidth="1"/>
    <col min="2" max="2" width="16.85546875" style="15" customWidth="1"/>
    <col min="3" max="3" width="6.7109375" style="24" customWidth="1"/>
    <col min="4" max="4" width="25.140625" style="24" customWidth="1"/>
    <col min="5" max="6" width="29.7109375" style="15" customWidth="1"/>
    <col min="7" max="7" width="19.7109375" style="15" customWidth="1"/>
    <col min="8" max="8" width="17.5703125" style="24" customWidth="1"/>
    <col min="9" max="9" width="7.42578125" style="24" hidden="1" customWidth="1"/>
    <col min="10" max="12" width="10" style="24" customWidth="1"/>
    <col min="13" max="14" width="11.28515625" style="24" customWidth="1"/>
    <col min="15" max="15" width="10" style="24" customWidth="1"/>
    <col min="16" max="16" width="11"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24" customWidth="1"/>
    <col min="57" max="57" width="19.5703125" style="24" customWidth="1"/>
    <col min="58" max="58" width="17.5703125" style="15" customWidth="1"/>
    <col min="59" max="59" width="44.42578125" style="15" customWidth="1"/>
    <col min="60" max="60" width="13.5703125" style="15" customWidth="1"/>
    <col min="61" max="61" width="54.2851562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70" s="18" customFormat="1" ht="87" customHeight="1" thickBot="1" x14ac:dyDescent="0.3">
      <c r="A12" s="214"/>
      <c r="B12" s="214"/>
      <c r="C12" s="215"/>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08"/>
      <c r="AG12" s="20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row>
    <row r="13" spans="1:70" ht="60.75" customHeight="1" thickBot="1" x14ac:dyDescent="0.3">
      <c r="A13" s="92" t="s">
        <v>122</v>
      </c>
      <c r="B13" s="92" t="s">
        <v>316</v>
      </c>
      <c r="C13" s="202" t="s">
        <v>6</v>
      </c>
      <c r="D13" s="185" t="s">
        <v>497</v>
      </c>
      <c r="E13" s="172" t="s">
        <v>499</v>
      </c>
      <c r="F13" s="189" t="s">
        <v>500</v>
      </c>
      <c r="G13" s="185" t="s">
        <v>209</v>
      </c>
      <c r="H13" s="200" t="str">
        <f>+IF(G13="NO SE HA PRESENTADO EN LOS UNTIMOS 5 AÑOS","RARA VEZ",IF(G13="AL MENOS 1 VEZ EN LOS ULTIMOS 5 AÑOS","IMPROBABLE",IF(G13="AL MENOS 1 VEZ EN LOS ULTIMOS 2 AÑOS","POSIBLE",IF(G13="AL MENOS 1 VEZ EN EL ULTIMO AÑO","PROBABLE",IF(G13="MAS DE 1 VEZ AL AÑO","CASI SEGURO","ERROR")))))</f>
        <v>RARA VEZ</v>
      </c>
      <c r="I13" s="185" t="str">
        <f>+IF(H13="MUY BAJA","20%",IF(H13="BAJA","40%",IF(H13="MEDIA","60%",IF(H13="ALTA","80%",IF(H13="MUY ALTA","100%","ERROR")))))</f>
        <v>ERROR</v>
      </c>
      <c r="J13" s="187" t="s">
        <v>218</v>
      </c>
      <c r="K13" s="187" t="s">
        <v>218</v>
      </c>
      <c r="L13" s="187" t="s">
        <v>218</v>
      </c>
      <c r="M13" s="187" t="s">
        <v>218</v>
      </c>
      <c r="N13" s="187" t="s">
        <v>218</v>
      </c>
      <c r="O13" s="187" t="s">
        <v>218</v>
      </c>
      <c r="P13" s="187" t="s">
        <v>218</v>
      </c>
      <c r="Q13" s="187" t="s">
        <v>218</v>
      </c>
      <c r="R13" s="187" t="s">
        <v>218</v>
      </c>
      <c r="S13" s="187" t="s">
        <v>218</v>
      </c>
      <c r="T13" s="187" t="s">
        <v>218</v>
      </c>
      <c r="U13" s="187" t="s">
        <v>218</v>
      </c>
      <c r="V13" s="187" t="s">
        <v>218</v>
      </c>
      <c r="W13" s="187" t="s">
        <v>218</v>
      </c>
      <c r="X13" s="187" t="s">
        <v>218</v>
      </c>
      <c r="Y13" s="187" t="s">
        <v>228</v>
      </c>
      <c r="Z13" s="187" t="s">
        <v>218</v>
      </c>
      <c r="AA13" s="187" t="s">
        <v>228</v>
      </c>
      <c r="AB13" s="187" t="s">
        <v>228</v>
      </c>
      <c r="AC13" s="189">
        <f>COUNTIF(J13:AB16,"SI")</f>
        <v>16</v>
      </c>
      <c r="AD13" s="191" t="str">
        <f t="shared" ref="AD13" si="0">+IF(AND(AC13&gt;0,AC13&lt;6),"MODERADO",IF(AC13&gt;=12,"CATASTRÓFICO",IF(AND(AC13&gt;5,AC13&lt;12),"MAYOR","")))</f>
        <v>CATASTRÓFICO</v>
      </c>
      <c r="AE13" s="194"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51" t="s">
        <v>502</v>
      </c>
      <c r="AG13" s="81" t="s">
        <v>317</v>
      </c>
      <c r="AH13" s="27" t="s">
        <v>211</v>
      </c>
      <c r="AI13" s="27">
        <f>IF(AH13="Asignado",15,0)</f>
        <v>15</v>
      </c>
      <c r="AJ13" s="27" t="s">
        <v>212</v>
      </c>
      <c r="AK13" s="27">
        <f>IF(AJ13="Adecuado",15,0)</f>
        <v>15</v>
      </c>
      <c r="AL13" s="27" t="s">
        <v>213</v>
      </c>
      <c r="AM13" s="27">
        <f>IF(AL13="Oportuna",15,0)</f>
        <v>15</v>
      </c>
      <c r="AN13" s="27" t="s">
        <v>224</v>
      </c>
      <c r="AO13" s="27">
        <f>IF(AN13="Prevenir",15,0)</f>
        <v>0</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85</v>
      </c>
      <c r="AW13" s="28" t="str">
        <f>IF(AV13&gt;95,"FUERTE",IF(AND(AV13&lt;95.01,AV13&gt;85.02),"MODERADO",IF(AND(AV13&lt;85.01,AV13&gt;1),"DEBIL","ESTABLECER CONTROL")))</f>
        <v>DEBIL</v>
      </c>
      <c r="AX13" s="183">
        <f>AVERAGE(AV13:AV16)</f>
        <v>90</v>
      </c>
      <c r="AY13" s="197" t="str">
        <f>IF(AX13&gt;95,"FUERTE",IF(AND(AX13&lt;95.01,AX13&gt;85.02),"MODERADO",IF(AND(AX13&lt;85.01,AX13&gt;1),"DEBIL","0")))</f>
        <v>MODERADO</v>
      </c>
      <c r="AZ13" s="197"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99" t="str">
        <f>AD13</f>
        <v>CATASTRÓFICO</v>
      </c>
      <c r="BB13" s="193" t="s">
        <v>229</v>
      </c>
      <c r="BC13" s="56" t="s">
        <v>318</v>
      </c>
      <c r="BD13" s="53" t="s">
        <v>508</v>
      </c>
      <c r="BE13" s="62">
        <v>44958</v>
      </c>
      <c r="BF13" s="54" t="s">
        <v>516</v>
      </c>
      <c r="BG13" s="20" t="s">
        <v>524</v>
      </c>
      <c r="BH13" s="20" t="s">
        <v>89</v>
      </c>
      <c r="BI13" s="20"/>
    </row>
    <row r="14" spans="1:70" ht="48.75" customHeight="1" thickBot="1" x14ac:dyDescent="0.3">
      <c r="A14" s="92"/>
      <c r="B14" s="92"/>
      <c r="C14" s="113"/>
      <c r="D14" s="174"/>
      <c r="E14" s="173"/>
      <c r="F14" s="173"/>
      <c r="G14" s="174"/>
      <c r="H14" s="165"/>
      <c r="I14" s="174"/>
      <c r="J14" s="170"/>
      <c r="K14" s="170"/>
      <c r="L14" s="170"/>
      <c r="M14" s="170"/>
      <c r="N14" s="170"/>
      <c r="O14" s="170"/>
      <c r="P14" s="170"/>
      <c r="Q14" s="170"/>
      <c r="R14" s="170"/>
      <c r="S14" s="170"/>
      <c r="T14" s="170"/>
      <c r="U14" s="170"/>
      <c r="V14" s="170"/>
      <c r="W14" s="170"/>
      <c r="X14" s="170"/>
      <c r="Y14" s="170"/>
      <c r="Z14" s="170"/>
      <c r="AA14" s="170"/>
      <c r="AB14" s="170"/>
      <c r="AC14" s="173"/>
      <c r="AD14" s="158"/>
      <c r="AE14" s="209"/>
      <c r="AF14" s="210" t="s">
        <v>503</v>
      </c>
      <c r="AG14" s="189" t="s">
        <v>317</v>
      </c>
      <c r="AH14" s="204" t="s">
        <v>211</v>
      </c>
      <c r="AI14" s="84">
        <f>IF(AH14="Asignado",15,0)</f>
        <v>15</v>
      </c>
      <c r="AJ14" s="204" t="s">
        <v>212</v>
      </c>
      <c r="AK14" s="84">
        <f>IF(AJ14="Adecuado",15,0)</f>
        <v>15</v>
      </c>
      <c r="AL14" s="204" t="s">
        <v>213</v>
      </c>
      <c r="AM14" s="84">
        <f>IF(AL14="Oportuna",15,0)</f>
        <v>15</v>
      </c>
      <c r="AN14" s="204" t="s">
        <v>224</v>
      </c>
      <c r="AO14" s="84">
        <f>IF(AN14="Prevenir",15,0)</f>
        <v>0</v>
      </c>
      <c r="AP14" s="204" t="s">
        <v>215</v>
      </c>
      <c r="AQ14" s="84">
        <f>IF(AP14="Confiable",15,0)</f>
        <v>15</v>
      </c>
      <c r="AR14" s="204" t="s">
        <v>216</v>
      </c>
      <c r="AS14" s="84">
        <f>IF(AR14="Se investigan y resuelven oportunamente",15,0)</f>
        <v>15</v>
      </c>
      <c r="AT14" s="204" t="s">
        <v>217</v>
      </c>
      <c r="AU14" s="84">
        <f>IF(AT14="Completa",10,IF(AT14="Incompleta",5,0))</f>
        <v>10</v>
      </c>
      <c r="AV14" s="84">
        <f>AU14+AS14+AQ14+AO14+AM14+AK14+AI14</f>
        <v>85</v>
      </c>
      <c r="AW14" s="206" t="str">
        <f>IF(AV14&gt;95,"FUERTE",IF(AND(AV14&lt;95.01,AV14&gt;85.02),"MODERADO",IF(AND(AV14&lt;85.01,AV14&gt;1),"DEBIL","ESTABLECER CONTROL")))</f>
        <v>DEBIL</v>
      </c>
      <c r="AX14" s="176"/>
      <c r="AY14" s="164"/>
      <c r="AZ14" s="164"/>
      <c r="BA14" s="157"/>
      <c r="BB14" s="167"/>
      <c r="BC14" s="212" t="s">
        <v>515</v>
      </c>
      <c r="BD14" s="150" t="s">
        <v>496</v>
      </c>
      <c r="BE14" s="146">
        <v>44986</v>
      </c>
      <c r="BF14" s="146" t="s">
        <v>516</v>
      </c>
      <c r="BG14" s="148" t="s">
        <v>525</v>
      </c>
      <c r="BH14" s="150" t="s">
        <v>89</v>
      </c>
      <c r="BI14" s="150"/>
    </row>
    <row r="15" spans="1:70" ht="36.75" thickBot="1" x14ac:dyDescent="0.3">
      <c r="A15" s="92"/>
      <c r="B15" s="92"/>
      <c r="C15" s="203"/>
      <c r="D15" s="94"/>
      <c r="E15" s="173"/>
      <c r="F15" s="173"/>
      <c r="G15" s="94"/>
      <c r="H15" s="92"/>
      <c r="I15" s="94"/>
      <c r="J15" s="170"/>
      <c r="K15" s="170"/>
      <c r="L15" s="170"/>
      <c r="M15" s="170"/>
      <c r="N15" s="170"/>
      <c r="O15" s="170"/>
      <c r="P15" s="170"/>
      <c r="Q15" s="170"/>
      <c r="R15" s="170"/>
      <c r="S15" s="170"/>
      <c r="T15" s="170"/>
      <c r="U15" s="170"/>
      <c r="V15" s="170"/>
      <c r="W15" s="170"/>
      <c r="X15" s="170"/>
      <c r="Y15" s="170"/>
      <c r="Z15" s="170"/>
      <c r="AA15" s="170"/>
      <c r="AB15" s="170"/>
      <c r="AC15" s="173"/>
      <c r="AD15" s="96"/>
      <c r="AE15" s="195"/>
      <c r="AF15" s="211"/>
      <c r="AG15" s="190"/>
      <c r="AH15" s="205"/>
      <c r="AI15" s="84"/>
      <c r="AJ15" s="205"/>
      <c r="AK15" s="84"/>
      <c r="AL15" s="205"/>
      <c r="AM15" s="84"/>
      <c r="AN15" s="205"/>
      <c r="AO15" s="84"/>
      <c r="AP15" s="205"/>
      <c r="AQ15" s="84"/>
      <c r="AR15" s="205"/>
      <c r="AS15" s="84"/>
      <c r="AT15" s="205"/>
      <c r="AU15" s="84"/>
      <c r="AV15" s="84"/>
      <c r="AW15" s="207"/>
      <c r="AX15" s="176"/>
      <c r="AY15" s="164"/>
      <c r="AZ15" s="164"/>
      <c r="BA15" s="164"/>
      <c r="BB15" s="173"/>
      <c r="BC15" s="213"/>
      <c r="BD15" s="151"/>
      <c r="BE15" s="147"/>
      <c r="BF15" s="147"/>
      <c r="BG15" s="149"/>
      <c r="BH15" s="151"/>
      <c r="BI15" s="151"/>
      <c r="BR15" s="15" t="s">
        <v>7</v>
      </c>
    </row>
    <row r="16" spans="1:70" ht="49.9" hidden="1" customHeight="1" thickBot="1" x14ac:dyDescent="0.3">
      <c r="A16" s="92"/>
      <c r="B16" s="92"/>
      <c r="C16" s="107"/>
      <c r="D16" s="172"/>
      <c r="E16" s="190"/>
      <c r="F16" s="190"/>
      <c r="G16" s="172"/>
      <c r="H16" s="163"/>
      <c r="I16" s="172"/>
      <c r="J16" s="170"/>
      <c r="K16" s="170"/>
      <c r="L16" s="170"/>
      <c r="M16" s="170"/>
      <c r="N16" s="170"/>
      <c r="O16" s="170"/>
      <c r="P16" s="170"/>
      <c r="Q16" s="170"/>
      <c r="R16" s="170"/>
      <c r="S16" s="170"/>
      <c r="T16" s="170"/>
      <c r="U16" s="170"/>
      <c r="V16" s="170"/>
      <c r="W16" s="170"/>
      <c r="X16" s="170"/>
      <c r="Y16" s="170"/>
      <c r="Z16" s="170"/>
      <c r="AA16" s="170"/>
      <c r="AB16" s="170"/>
      <c r="AC16" s="173"/>
      <c r="AD16" s="156"/>
      <c r="AE16" s="196"/>
      <c r="AF16" s="52"/>
      <c r="AG16" s="81"/>
      <c r="AH16" s="27" t="s">
        <v>211</v>
      </c>
      <c r="AI16" s="27">
        <f t="shared" ref="AI16:AI43" si="1">IF(AH16="Asignado",15,0)</f>
        <v>15</v>
      </c>
      <c r="AJ16" s="27" t="s">
        <v>212</v>
      </c>
      <c r="AK16" s="27">
        <f t="shared" ref="AK16:AK43" si="2">IF(AJ16="Adecuado",15,0)</f>
        <v>15</v>
      </c>
      <c r="AL16" s="27" t="s">
        <v>213</v>
      </c>
      <c r="AM16" s="27">
        <f t="shared" ref="AM16:AM43" si="3">IF(AL16="Oportuna",15,0)</f>
        <v>15</v>
      </c>
      <c r="AN16" s="27" t="s">
        <v>214</v>
      </c>
      <c r="AO16" s="27">
        <f t="shared" ref="AO16:AO43" si="4">IF(AN16="Prevenir",15,0)</f>
        <v>15</v>
      </c>
      <c r="AP16" s="27" t="s">
        <v>215</v>
      </c>
      <c r="AQ16" s="27">
        <f t="shared" ref="AQ16:AQ43" si="5">IF(AP16="Confiable",15,0)</f>
        <v>15</v>
      </c>
      <c r="AR16" s="27" t="s">
        <v>216</v>
      </c>
      <c r="AS16" s="27">
        <f t="shared" ref="AS16:AS43" si="6">IF(AR16="Se investigan y resuelven oportunamente",15,0)</f>
        <v>15</v>
      </c>
      <c r="AT16" s="27" t="s">
        <v>217</v>
      </c>
      <c r="AU16" s="27">
        <f t="shared" ref="AU16:AU43" si="7">IF(AT16="Completa",10,IF(AT16="Incompleta",5,0))</f>
        <v>10</v>
      </c>
      <c r="AV16" s="27">
        <f t="shared" ref="AV16:AV43" si="8">AU16+AS16+AQ16+AO16+AM16+AK16+AI16</f>
        <v>100</v>
      </c>
      <c r="AW16" s="28" t="str">
        <f t="shared" ref="AW16:AW43" si="9">IF(AV16&gt;95,"FUERTE",IF(AND(AV16&lt;95.01,AV16&gt;85.02),"MODERADO",IF(AND(AV16&lt;85.01,AV16&gt;1),"DEBIL","ESTABLECER CONTROL")))</f>
        <v>FUERTE</v>
      </c>
      <c r="AX16" s="184"/>
      <c r="AY16" s="198"/>
      <c r="AZ16" s="198"/>
      <c r="BA16" s="198"/>
      <c r="BB16" s="190"/>
      <c r="BC16" s="52" t="s">
        <v>262</v>
      </c>
      <c r="BD16" s="55" t="s">
        <v>263</v>
      </c>
      <c r="BE16" s="53" t="s">
        <v>264</v>
      </c>
      <c r="BF16" s="54">
        <v>45291</v>
      </c>
      <c r="BG16" s="20"/>
      <c r="BH16" s="20"/>
      <c r="BI16" s="20"/>
    </row>
    <row r="17" spans="1:72" ht="74.25" customHeight="1" thickBot="1" x14ac:dyDescent="0.3">
      <c r="A17" s="92"/>
      <c r="B17" s="92"/>
      <c r="C17" s="202" t="s">
        <v>56</v>
      </c>
      <c r="D17" s="185" t="s">
        <v>498</v>
      </c>
      <c r="E17" s="185" t="s">
        <v>501</v>
      </c>
      <c r="F17" s="185" t="s">
        <v>500</v>
      </c>
      <c r="G17" s="185" t="s">
        <v>209</v>
      </c>
      <c r="H17" s="200" t="str">
        <f t="shared" ref="H17" si="10">+IF(G17="NO SE HA PRESENTADO EN LOS UNTIMOS 5 AÑOS","RARA VEZ",IF(G17="AL MENOS 1 VEZ EN LOS ULTIMOS 5 AÑOS","IMPROBABLE",IF(G17="AL MENOS 1 VEZ EN LOS ULTIMOS 2 AÑOS","POSIBLE",IF(G17="AL MENOS 1 VEZ EN EL ULTIMO AÑO","PROBABLE",IF(G17="MAS DE 1 VEZ AL AÑO","CASI SEGURO","ERROR")))))</f>
        <v>RARA VEZ</v>
      </c>
      <c r="I17" s="185" t="str">
        <f t="shared" ref="I17" si="11">+IF(H17="MUY BAJA","20%",IF(H17="BAJA","40%",IF(H17="MEDIA","60%",IF(H17="ALTA","80%",IF(H17="MUY ALTA","100%","ERROR")))))</f>
        <v>ERROR</v>
      </c>
      <c r="J17" s="187" t="s">
        <v>218</v>
      </c>
      <c r="K17" s="187" t="s">
        <v>218</v>
      </c>
      <c r="L17" s="187" t="s">
        <v>218</v>
      </c>
      <c r="M17" s="187" t="s">
        <v>218</v>
      </c>
      <c r="N17" s="187" t="s">
        <v>218</v>
      </c>
      <c r="O17" s="187" t="s">
        <v>218</v>
      </c>
      <c r="P17" s="187" t="s">
        <v>218</v>
      </c>
      <c r="Q17" s="187" t="s">
        <v>228</v>
      </c>
      <c r="R17" s="187" t="s">
        <v>228</v>
      </c>
      <c r="S17" s="187" t="s">
        <v>218</v>
      </c>
      <c r="T17" s="187" t="s">
        <v>218</v>
      </c>
      <c r="U17" s="187" t="s">
        <v>218</v>
      </c>
      <c r="V17" s="187" t="s">
        <v>218</v>
      </c>
      <c r="W17" s="187" t="s">
        <v>218</v>
      </c>
      <c r="X17" s="187" t="s">
        <v>218</v>
      </c>
      <c r="Y17" s="187" t="s">
        <v>228</v>
      </c>
      <c r="Z17" s="187" t="s">
        <v>218</v>
      </c>
      <c r="AA17" s="187" t="s">
        <v>228</v>
      </c>
      <c r="AB17" s="187" t="s">
        <v>228</v>
      </c>
      <c r="AC17" s="189">
        <f t="shared" ref="AC17" si="12">COUNTIF(J17:AB19,"SI")</f>
        <v>14</v>
      </c>
      <c r="AD17" s="191" t="str">
        <f t="shared" ref="AD17:AD41" si="13">+IF(AND(AC17&gt;0,AC17&lt;6),"MODERADO",IF(AC17&gt;=12,"CATASTRÓFICO",IF(AND(AC17&gt;5,AC17&lt;12),"MAYOR","")))</f>
        <v>CATASTRÓFICO</v>
      </c>
      <c r="AE17" s="194" t="str">
        <f t="shared" ref="AE17" si="14">+IF((H17="RARA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EXTREMO</v>
      </c>
      <c r="AF17" s="19" t="s">
        <v>504</v>
      </c>
      <c r="AG17" s="81" t="s">
        <v>317</v>
      </c>
      <c r="AH17" s="27" t="s">
        <v>211</v>
      </c>
      <c r="AI17" s="27">
        <f t="shared" si="1"/>
        <v>15</v>
      </c>
      <c r="AJ17" s="27" t="s">
        <v>212</v>
      </c>
      <c r="AK17" s="27">
        <f t="shared" si="2"/>
        <v>15</v>
      </c>
      <c r="AL17" s="27" t="s">
        <v>213</v>
      </c>
      <c r="AM17" s="27">
        <f t="shared" si="3"/>
        <v>15</v>
      </c>
      <c r="AN17" s="27" t="s">
        <v>224</v>
      </c>
      <c r="AO17" s="27">
        <f t="shared" si="4"/>
        <v>0</v>
      </c>
      <c r="AP17" s="27" t="s">
        <v>215</v>
      </c>
      <c r="AQ17" s="27">
        <f t="shared" si="5"/>
        <v>15</v>
      </c>
      <c r="AR17" s="27" t="s">
        <v>216</v>
      </c>
      <c r="AS17" s="27">
        <f t="shared" si="6"/>
        <v>15</v>
      </c>
      <c r="AT17" s="27" t="s">
        <v>217</v>
      </c>
      <c r="AU17" s="27">
        <f t="shared" si="7"/>
        <v>10</v>
      </c>
      <c r="AV17" s="27">
        <f t="shared" si="8"/>
        <v>85</v>
      </c>
      <c r="AW17" s="28" t="str">
        <f t="shared" si="9"/>
        <v>DEBIL</v>
      </c>
      <c r="AX17" s="183">
        <f t="shared" ref="AX17" si="15">AVERAGE(AV17:AV19)</f>
        <v>56.666666666666664</v>
      </c>
      <c r="AY17" s="197" t="str">
        <f t="shared" ref="AY17" si="16">IF(AX17&gt;95,"FUERTE",IF(AND(AX17&lt;95.01,AX17&gt;85.02),"MODERADO",IF(AND(AX17&lt;85.01,AX17&gt;1),"DEBIL","0")))</f>
        <v>DEBIL</v>
      </c>
      <c r="AZ17" s="197" t="str">
        <f t="shared" ref="AZ17" si="17">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RARA VEZ</v>
      </c>
      <c r="BA17" s="199" t="str">
        <f t="shared" ref="BA17" si="18">AD17</f>
        <v>CATASTRÓFICO</v>
      </c>
      <c r="BB17" s="193" t="s">
        <v>229</v>
      </c>
      <c r="BC17" s="56" t="s">
        <v>339</v>
      </c>
      <c r="BD17" s="53" t="s">
        <v>509</v>
      </c>
      <c r="BE17" s="62">
        <v>44958</v>
      </c>
      <c r="BF17" s="20" t="s">
        <v>516</v>
      </c>
      <c r="BG17" s="20" t="s">
        <v>526</v>
      </c>
      <c r="BH17" s="20" t="s">
        <v>90</v>
      </c>
      <c r="BI17" s="20"/>
      <c r="BR17" s="15" t="s">
        <v>8</v>
      </c>
    </row>
    <row r="18" spans="1:72" ht="60" customHeight="1" x14ac:dyDescent="0.25">
      <c r="A18" s="92"/>
      <c r="B18" s="92"/>
      <c r="C18" s="203"/>
      <c r="D18" s="94"/>
      <c r="E18" s="94"/>
      <c r="F18" s="94"/>
      <c r="G18" s="94"/>
      <c r="H18" s="92"/>
      <c r="I18" s="94"/>
      <c r="J18" s="170"/>
      <c r="K18" s="170"/>
      <c r="L18" s="170"/>
      <c r="M18" s="170"/>
      <c r="N18" s="170"/>
      <c r="O18" s="170"/>
      <c r="P18" s="170"/>
      <c r="Q18" s="170"/>
      <c r="R18" s="170"/>
      <c r="S18" s="170"/>
      <c r="T18" s="170"/>
      <c r="U18" s="170"/>
      <c r="V18" s="170"/>
      <c r="W18" s="170"/>
      <c r="X18" s="170"/>
      <c r="Y18" s="170"/>
      <c r="Z18" s="170"/>
      <c r="AA18" s="170"/>
      <c r="AB18" s="170"/>
      <c r="AC18" s="173"/>
      <c r="AD18" s="96"/>
      <c r="AE18" s="195"/>
      <c r="AF18" s="21" t="s">
        <v>505</v>
      </c>
      <c r="AG18" s="22" t="s">
        <v>506</v>
      </c>
      <c r="AH18" s="27" t="s">
        <v>211</v>
      </c>
      <c r="AI18" s="27">
        <f t="shared" ref="AI18" si="19">IF(AH18="Asignado",15,0)</f>
        <v>15</v>
      </c>
      <c r="AJ18" s="27" t="s">
        <v>212</v>
      </c>
      <c r="AK18" s="27">
        <f t="shared" ref="AK18" si="20">IF(AJ18="Adecuado",15,0)</f>
        <v>15</v>
      </c>
      <c r="AL18" s="27" t="s">
        <v>213</v>
      </c>
      <c r="AM18" s="27">
        <f t="shared" ref="AM18" si="21">IF(AL18="Oportuna",15,0)</f>
        <v>15</v>
      </c>
      <c r="AN18" s="27" t="s">
        <v>224</v>
      </c>
      <c r="AO18" s="27">
        <f t="shared" ref="AO18" si="22">IF(AN18="Prevenir",15,0)</f>
        <v>0</v>
      </c>
      <c r="AP18" s="27" t="s">
        <v>215</v>
      </c>
      <c r="AQ18" s="27">
        <f t="shared" ref="AQ18" si="23">IF(AP18="Confiable",15,0)</f>
        <v>15</v>
      </c>
      <c r="AR18" s="27" t="s">
        <v>216</v>
      </c>
      <c r="AS18" s="27">
        <f t="shared" ref="AS18" si="24">IF(AR18="Se investigan y resuelven oportunamente",15,0)</f>
        <v>15</v>
      </c>
      <c r="AT18" s="27" t="s">
        <v>217</v>
      </c>
      <c r="AU18" s="27">
        <f t="shared" ref="AU18" si="25">IF(AT18="Completa",10,IF(AT18="Incompleta",5,0))</f>
        <v>10</v>
      </c>
      <c r="AV18" s="27">
        <f t="shared" ref="AV18" si="26">AU18+AS18+AQ18+AO18+AM18+AK18+AI18</f>
        <v>85</v>
      </c>
      <c r="AW18" s="28" t="str">
        <f t="shared" ref="AW18" si="27">IF(AV18&gt;95,"FUERTE",IF(AND(AV18&lt;95.01,AV18&gt;85.02),"MODERADO",IF(AND(AV18&lt;85.01,AV18&gt;1),"DEBIL","ESTABLECER CONTROL")))</f>
        <v>DEBIL</v>
      </c>
      <c r="AX18" s="176"/>
      <c r="AY18" s="164"/>
      <c r="AZ18" s="164"/>
      <c r="BA18" s="164"/>
      <c r="BB18" s="173"/>
      <c r="BC18" s="20" t="s">
        <v>507</v>
      </c>
      <c r="BD18" s="53" t="s">
        <v>508</v>
      </c>
      <c r="BE18" s="62">
        <v>44958</v>
      </c>
      <c r="BF18" s="20" t="s">
        <v>516</v>
      </c>
      <c r="BG18" s="20" t="s">
        <v>524</v>
      </c>
      <c r="BH18" s="20" t="s">
        <v>89</v>
      </c>
      <c r="BI18" s="20"/>
    </row>
    <row r="19" spans="1:72" ht="49.9" hidden="1" customHeight="1" thickBot="1" x14ac:dyDescent="0.3">
      <c r="A19" s="92"/>
      <c r="B19" s="92"/>
      <c r="C19" s="107"/>
      <c r="D19" s="172"/>
      <c r="E19" s="172"/>
      <c r="F19" s="172"/>
      <c r="G19" s="172"/>
      <c r="H19" s="163"/>
      <c r="I19" s="172"/>
      <c r="J19" s="170"/>
      <c r="K19" s="170"/>
      <c r="L19" s="170"/>
      <c r="M19" s="170"/>
      <c r="N19" s="170"/>
      <c r="O19" s="170"/>
      <c r="P19" s="170"/>
      <c r="Q19" s="170"/>
      <c r="R19" s="170"/>
      <c r="S19" s="170"/>
      <c r="T19" s="170"/>
      <c r="U19" s="170"/>
      <c r="V19" s="170"/>
      <c r="W19" s="170"/>
      <c r="X19" s="170"/>
      <c r="Y19" s="170"/>
      <c r="Z19" s="170"/>
      <c r="AA19" s="170"/>
      <c r="AB19" s="170"/>
      <c r="AC19" s="173"/>
      <c r="AD19" s="156"/>
      <c r="AE19" s="196"/>
      <c r="AF19" s="23"/>
      <c r="AG19" s="30"/>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84"/>
      <c r="AY19" s="198"/>
      <c r="AZ19" s="198"/>
      <c r="BA19" s="198"/>
      <c r="BB19" s="190"/>
      <c r="BC19" s="20"/>
      <c r="BD19" s="53"/>
      <c r="BE19" s="53"/>
      <c r="BF19" s="20"/>
      <c r="BG19" s="20"/>
      <c r="BH19" s="20"/>
      <c r="BI19" s="20"/>
      <c r="BR19" s="15" t="s">
        <v>9</v>
      </c>
    </row>
    <row r="20" spans="1:72" ht="49.9" hidden="1" customHeight="1" thickBot="1" x14ac:dyDescent="0.3">
      <c r="A20" s="92"/>
      <c r="B20" s="92"/>
      <c r="C20" s="202" t="s">
        <v>57</v>
      </c>
      <c r="D20" s="185"/>
      <c r="E20" s="185"/>
      <c r="F20" s="185"/>
      <c r="G20" s="185"/>
      <c r="H20" s="200" t="str">
        <f t="shared" ref="H20" si="28">+IF(G20="NO SE HA PRESENTADO EN LOS UNTIMOS 5 AÑOS","RARA VEZ",IF(G20="AL MENOS 1 VEZ EN LOS ULTIMOS 5 AÑOS","IMPROBABLE",IF(G20="AL MENOS 1 VEZ EN LOS ULTIMOS 2 AÑOS","POSIBLE",IF(G20="AL MENOS 1 VEZ EN EL ULTIMO AÑO","PROBABLE",IF(G20="MAS DE 1 VEZ AL AÑO","CASI SEGURO","ERROR")))))</f>
        <v>ERROR</v>
      </c>
      <c r="I20" s="185" t="str">
        <f t="shared" ref="I20" si="29">+IF(H20="MUY BAJA","20%",IF(H20="BAJA","40%",IF(H20="MEDIA","60%",IF(H20="ALTA","80%",IF(H20="MUY ALTA","100%","ERROR")))))</f>
        <v>ERROR</v>
      </c>
      <c r="J20" s="187"/>
      <c r="K20" s="187"/>
      <c r="L20" s="187"/>
      <c r="M20" s="187"/>
      <c r="N20" s="187"/>
      <c r="O20" s="187"/>
      <c r="P20" s="187"/>
      <c r="Q20" s="187"/>
      <c r="R20" s="187"/>
      <c r="S20" s="187"/>
      <c r="T20" s="187"/>
      <c r="U20" s="187"/>
      <c r="V20" s="187"/>
      <c r="W20" s="187"/>
      <c r="X20" s="187"/>
      <c r="Y20" s="187"/>
      <c r="Z20" s="187"/>
      <c r="AA20" s="187"/>
      <c r="AB20" s="187"/>
      <c r="AC20" s="189">
        <f t="shared" ref="AC20" si="30">COUNTIF(J20:AB22,"SI")</f>
        <v>0</v>
      </c>
      <c r="AD20" s="191" t="str">
        <f t="shared" si="13"/>
        <v/>
      </c>
      <c r="AE20" s="194" t="str">
        <f t="shared" ref="AE20" si="31">+IF((H20="RARA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19"/>
      <c r="AG20" s="27"/>
      <c r="AH20" s="27"/>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83">
        <f t="shared" ref="AX20" si="32">AVERAGE(AV20:AV22)</f>
        <v>0</v>
      </c>
      <c r="AY20" s="197" t="str">
        <f t="shared" ref="AY20" si="33">IF(AX20&gt;95,"FUERTE",IF(AND(AX20&lt;95.01,AX20&gt;85.02),"MODERADO",IF(AND(AX20&lt;85.01,AX20&gt;1),"DEBIL","0")))</f>
        <v>0</v>
      </c>
      <c r="AZ20" s="197" t="str">
        <f t="shared" ref="AZ20" si="34">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99" t="str">
        <f t="shared" ref="BA20" si="35">AD20</f>
        <v/>
      </c>
      <c r="BB20" s="193"/>
      <c r="BC20" s="20"/>
      <c r="BD20" s="53"/>
      <c r="BE20" s="53"/>
      <c r="BF20" s="20"/>
      <c r="BG20" s="20"/>
      <c r="BH20" s="20"/>
      <c r="BI20" s="20"/>
      <c r="BR20" s="15" t="s">
        <v>13</v>
      </c>
    </row>
    <row r="21" spans="1:72" ht="49.9" hidden="1" customHeight="1" thickBot="1" x14ac:dyDescent="0.3">
      <c r="A21" s="92"/>
      <c r="B21" s="92"/>
      <c r="C21" s="203"/>
      <c r="D21" s="94"/>
      <c r="E21" s="94"/>
      <c r="F21" s="94"/>
      <c r="G21" s="94"/>
      <c r="H21" s="92"/>
      <c r="I21" s="94"/>
      <c r="J21" s="170"/>
      <c r="K21" s="170"/>
      <c r="L21" s="170"/>
      <c r="M21" s="170"/>
      <c r="N21" s="170"/>
      <c r="O21" s="170"/>
      <c r="P21" s="170"/>
      <c r="Q21" s="170"/>
      <c r="R21" s="170"/>
      <c r="S21" s="170"/>
      <c r="T21" s="170"/>
      <c r="U21" s="170"/>
      <c r="V21" s="170"/>
      <c r="W21" s="170"/>
      <c r="X21" s="170"/>
      <c r="Y21" s="170"/>
      <c r="Z21" s="170"/>
      <c r="AA21" s="170"/>
      <c r="AB21" s="170"/>
      <c r="AC21" s="173"/>
      <c r="AD21" s="96"/>
      <c r="AE21" s="195"/>
      <c r="AF21" s="21"/>
      <c r="AG21" s="31"/>
      <c r="AH21" s="32"/>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76"/>
      <c r="AY21" s="164"/>
      <c r="AZ21" s="164"/>
      <c r="BA21" s="164"/>
      <c r="BB21" s="173"/>
      <c r="BC21" s="20"/>
      <c r="BD21" s="53"/>
      <c r="BE21" s="53"/>
      <c r="BF21" s="20"/>
      <c r="BG21" s="20"/>
      <c r="BH21" s="20"/>
      <c r="BI21" s="20"/>
      <c r="BR21" s="15" t="s">
        <v>14</v>
      </c>
    </row>
    <row r="22" spans="1:72" ht="49.9" hidden="1" customHeight="1" thickBot="1" x14ac:dyDescent="0.3">
      <c r="A22" s="92"/>
      <c r="B22" s="92"/>
      <c r="C22" s="107"/>
      <c r="D22" s="172"/>
      <c r="E22" s="172"/>
      <c r="F22" s="172"/>
      <c r="G22" s="172"/>
      <c r="H22" s="163"/>
      <c r="I22" s="172"/>
      <c r="J22" s="170"/>
      <c r="K22" s="170"/>
      <c r="L22" s="170"/>
      <c r="M22" s="170"/>
      <c r="N22" s="170"/>
      <c r="O22" s="170"/>
      <c r="P22" s="170"/>
      <c r="Q22" s="170"/>
      <c r="R22" s="170"/>
      <c r="S22" s="170"/>
      <c r="T22" s="170"/>
      <c r="U22" s="170"/>
      <c r="V22" s="170"/>
      <c r="W22" s="170"/>
      <c r="X22" s="170"/>
      <c r="Y22" s="170"/>
      <c r="Z22" s="170"/>
      <c r="AA22" s="170"/>
      <c r="AB22" s="170"/>
      <c r="AC22" s="173"/>
      <c r="AD22" s="156"/>
      <c r="AE22" s="196"/>
      <c r="AF22" s="23"/>
      <c r="AG22" s="30"/>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84"/>
      <c r="AY22" s="198"/>
      <c r="AZ22" s="198"/>
      <c r="BA22" s="198"/>
      <c r="BB22" s="190"/>
      <c r="BC22" s="20"/>
      <c r="BD22" s="53"/>
      <c r="BE22" s="53"/>
      <c r="BF22" s="20"/>
      <c r="BG22" s="20"/>
      <c r="BH22" s="20"/>
      <c r="BI22" s="20"/>
      <c r="BR22" s="15" t="s">
        <v>15</v>
      </c>
    </row>
    <row r="23" spans="1:72" ht="49.9" hidden="1" customHeight="1" thickBot="1" x14ac:dyDescent="0.3">
      <c r="A23" s="92"/>
      <c r="B23" s="92"/>
      <c r="C23" s="202" t="s">
        <v>58</v>
      </c>
      <c r="D23" s="185"/>
      <c r="E23" s="185"/>
      <c r="F23" s="185"/>
      <c r="G23" s="185"/>
      <c r="H23" s="200" t="str">
        <f t="shared" ref="H23" si="36">+IF(G23="NO SE HA PRESENTADO EN LOS UNTIMOS 5 AÑOS","RARA VEZ",IF(G23="AL MENOS 1 VEZ EN LOS ULTIMOS 5 AÑOS","IMPROBABLE",IF(G23="AL MENOS 1 VEZ EN LOS ULTIMOS 2 AÑOS","POSIBLE",IF(G23="AL MENOS 1 VEZ EN EL ULTIMO AÑO","PROBABLE",IF(G23="MAS DE 1 VEZ AL AÑO","CASI SEGURO","ERROR")))))</f>
        <v>ERROR</v>
      </c>
      <c r="I23" s="185" t="str">
        <f t="shared" ref="I23" si="37">+IF(H23="MUY BAJA","20%",IF(H23="BAJA","40%",IF(H23="MEDIA","60%",IF(H23="ALTA","80%",IF(H23="MUY ALTA","100%","ERROR")))))</f>
        <v>ERROR</v>
      </c>
      <c r="J23" s="187"/>
      <c r="K23" s="187"/>
      <c r="L23" s="187"/>
      <c r="M23" s="187"/>
      <c r="N23" s="187"/>
      <c r="O23" s="187"/>
      <c r="P23" s="187"/>
      <c r="Q23" s="187"/>
      <c r="R23" s="187"/>
      <c r="S23" s="187"/>
      <c r="T23" s="187"/>
      <c r="U23" s="187"/>
      <c r="V23" s="187"/>
      <c r="W23" s="187"/>
      <c r="X23" s="187"/>
      <c r="Y23" s="187"/>
      <c r="Z23" s="187"/>
      <c r="AA23" s="187"/>
      <c r="AB23" s="187"/>
      <c r="AC23" s="189">
        <f t="shared" ref="AC23" si="38">COUNTIF(J23:AB25,"SI")</f>
        <v>0</v>
      </c>
      <c r="AD23" s="191" t="str">
        <f t="shared" si="13"/>
        <v/>
      </c>
      <c r="AE23" s="194" t="str">
        <f t="shared" ref="AE23" si="39">+IF((H23="RARA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19"/>
      <c r="AG23" s="27"/>
      <c r="AH23" s="27"/>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83">
        <f t="shared" ref="AX23" si="40">AVERAGE(AV23:AV25)</f>
        <v>0</v>
      </c>
      <c r="AY23" s="197" t="str">
        <f t="shared" ref="AY23" si="41">IF(AX23&gt;95,"FUERTE",IF(AND(AX23&lt;95.01,AX23&gt;85.02),"MODERADO",IF(AND(AX23&lt;85.01,AX23&gt;1),"DEBIL","0")))</f>
        <v>0</v>
      </c>
      <c r="AZ23" s="197" t="str">
        <f t="shared" ref="AZ23" si="42">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99" t="str">
        <f t="shared" ref="BA23" si="43">AD23</f>
        <v/>
      </c>
      <c r="BB23" s="193"/>
      <c r="BC23" s="20"/>
      <c r="BD23" s="53"/>
      <c r="BE23" s="53"/>
      <c r="BF23" s="20"/>
      <c r="BG23" s="20"/>
      <c r="BH23" s="20"/>
      <c r="BI23" s="20"/>
      <c r="BT23" s="15" t="s">
        <v>24</v>
      </c>
    </row>
    <row r="24" spans="1:72" ht="49.9" hidden="1" customHeight="1" thickBot="1" x14ac:dyDescent="0.3">
      <c r="A24" s="92"/>
      <c r="B24" s="92"/>
      <c r="C24" s="203"/>
      <c r="D24" s="94"/>
      <c r="E24" s="94"/>
      <c r="F24" s="94"/>
      <c r="G24" s="94"/>
      <c r="H24" s="92"/>
      <c r="I24" s="94"/>
      <c r="J24" s="170"/>
      <c r="K24" s="170"/>
      <c r="L24" s="170"/>
      <c r="M24" s="170"/>
      <c r="N24" s="170"/>
      <c r="O24" s="170"/>
      <c r="P24" s="170"/>
      <c r="Q24" s="170"/>
      <c r="R24" s="170"/>
      <c r="S24" s="170"/>
      <c r="T24" s="170"/>
      <c r="U24" s="170"/>
      <c r="V24" s="170"/>
      <c r="W24" s="170"/>
      <c r="X24" s="170"/>
      <c r="Y24" s="170"/>
      <c r="Z24" s="170"/>
      <c r="AA24" s="170"/>
      <c r="AB24" s="170"/>
      <c r="AC24" s="173"/>
      <c r="AD24" s="96"/>
      <c r="AE24" s="195"/>
      <c r="AF24" s="21"/>
      <c r="AG24" s="31"/>
      <c r="AH24" s="32"/>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76"/>
      <c r="AY24" s="164"/>
      <c r="AZ24" s="164"/>
      <c r="BA24" s="164"/>
      <c r="BB24" s="173"/>
      <c r="BC24" s="20"/>
      <c r="BD24" s="53"/>
      <c r="BE24" s="53"/>
      <c r="BF24" s="20"/>
      <c r="BG24" s="20"/>
      <c r="BH24" s="20"/>
      <c r="BI24" s="20"/>
      <c r="BT24" s="15" t="s">
        <v>25</v>
      </c>
    </row>
    <row r="25" spans="1:72" ht="49.9" hidden="1" customHeight="1" thickBot="1" x14ac:dyDescent="0.3">
      <c r="A25" s="92"/>
      <c r="B25" s="92"/>
      <c r="C25" s="107"/>
      <c r="D25" s="172"/>
      <c r="E25" s="172"/>
      <c r="F25" s="172"/>
      <c r="G25" s="172"/>
      <c r="H25" s="163"/>
      <c r="I25" s="172"/>
      <c r="J25" s="170"/>
      <c r="K25" s="170"/>
      <c r="L25" s="170"/>
      <c r="M25" s="170"/>
      <c r="N25" s="170"/>
      <c r="O25" s="170"/>
      <c r="P25" s="170"/>
      <c r="Q25" s="170"/>
      <c r="R25" s="170"/>
      <c r="S25" s="170"/>
      <c r="T25" s="170"/>
      <c r="U25" s="170"/>
      <c r="V25" s="170"/>
      <c r="W25" s="170"/>
      <c r="X25" s="170"/>
      <c r="Y25" s="170"/>
      <c r="Z25" s="170"/>
      <c r="AA25" s="170"/>
      <c r="AB25" s="170"/>
      <c r="AC25" s="173"/>
      <c r="AD25" s="156"/>
      <c r="AE25" s="196"/>
      <c r="AF25" s="23"/>
      <c r="AG25" s="30"/>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84"/>
      <c r="AY25" s="198"/>
      <c r="AZ25" s="198"/>
      <c r="BA25" s="198"/>
      <c r="BB25" s="190"/>
      <c r="BC25" s="20"/>
      <c r="BD25" s="53"/>
      <c r="BE25" s="53"/>
      <c r="BF25" s="20"/>
      <c r="BG25" s="20"/>
      <c r="BH25" s="20"/>
      <c r="BI25" s="20"/>
      <c r="BT25" s="15" t="s">
        <v>26</v>
      </c>
    </row>
    <row r="26" spans="1:72" ht="49.9" hidden="1" customHeight="1" thickBot="1" x14ac:dyDescent="0.3">
      <c r="A26" s="92"/>
      <c r="B26" s="92"/>
      <c r="C26" s="202" t="s">
        <v>59</v>
      </c>
      <c r="D26" s="185"/>
      <c r="E26" s="185"/>
      <c r="F26" s="185"/>
      <c r="G26" s="185"/>
      <c r="H26" s="200" t="str">
        <f t="shared" ref="H26" si="44">+IF(G26="NO SE HA PRESENTADO EN LOS UNTIMOS 5 AÑOS","RARA VEZ",IF(G26="AL MENOS 1 VEZ EN LOS ULTIMOS 5 AÑOS","IMPROBABLE",IF(G26="AL MENOS 1 VEZ EN LOS ULTIMOS 2 AÑOS","POSIBLE",IF(G26="AL MENOS 1 VEZ EN EL ULTIMO AÑO","PROBABLE",IF(G26="MAS DE 1 VEZ AL AÑO","CASI SEGURO","ERROR")))))</f>
        <v>ERROR</v>
      </c>
      <c r="I26" s="185" t="str">
        <f t="shared" ref="I26" si="45">+IF(H26="MUY BAJA","20%",IF(H26="BAJA","40%",IF(H26="MEDIA","60%",IF(H26="ALTA","80%",IF(H26="MUY ALTA","100%","ERROR")))))</f>
        <v>ERROR</v>
      </c>
      <c r="J26" s="187"/>
      <c r="K26" s="187"/>
      <c r="L26" s="187"/>
      <c r="M26" s="187"/>
      <c r="N26" s="187"/>
      <c r="O26" s="187"/>
      <c r="P26" s="187"/>
      <c r="Q26" s="187"/>
      <c r="R26" s="187"/>
      <c r="S26" s="187"/>
      <c r="T26" s="187"/>
      <c r="U26" s="187"/>
      <c r="V26" s="187"/>
      <c r="W26" s="187"/>
      <c r="X26" s="187"/>
      <c r="Y26" s="187"/>
      <c r="Z26" s="187"/>
      <c r="AA26" s="187"/>
      <c r="AB26" s="187"/>
      <c r="AC26" s="189">
        <f t="shared" ref="AC26" si="46">COUNTIF(J26:AB28,"SI")</f>
        <v>0</v>
      </c>
      <c r="AD26" s="191" t="str">
        <f t="shared" si="13"/>
        <v/>
      </c>
      <c r="AE26" s="194" t="str">
        <f t="shared" ref="AE26" si="47">+IF((H26="RARA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19"/>
      <c r="AG26" s="27"/>
      <c r="AH26" s="27"/>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83">
        <f t="shared" ref="AX26" si="48">AVERAGE(AV26:AV28)</f>
        <v>0</v>
      </c>
      <c r="AY26" s="197" t="str">
        <f t="shared" ref="AY26" si="49">IF(AX26&gt;95,"FUERTE",IF(AND(AX26&lt;95.01,AX26&gt;85.02),"MODERADO",IF(AND(AX26&lt;85.01,AX26&gt;1),"DEBIL","0")))</f>
        <v>0</v>
      </c>
      <c r="AZ26" s="197" t="str">
        <f t="shared" ref="AZ26" si="50">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99" t="str">
        <f t="shared" ref="BA26" si="51">AD26</f>
        <v/>
      </c>
      <c r="BB26" s="193"/>
      <c r="BC26" s="20"/>
      <c r="BD26" s="53"/>
      <c r="BE26" s="53"/>
      <c r="BF26" s="20"/>
      <c r="BG26" s="20"/>
      <c r="BH26" s="20"/>
      <c r="BI26" s="20"/>
    </row>
    <row r="27" spans="1:72" ht="49.9" hidden="1" customHeight="1" thickBot="1" x14ac:dyDescent="0.3">
      <c r="A27" s="92"/>
      <c r="B27" s="92"/>
      <c r="C27" s="203"/>
      <c r="D27" s="94"/>
      <c r="E27" s="94"/>
      <c r="F27" s="94"/>
      <c r="G27" s="94"/>
      <c r="H27" s="92"/>
      <c r="I27" s="94"/>
      <c r="J27" s="170"/>
      <c r="K27" s="170"/>
      <c r="L27" s="170"/>
      <c r="M27" s="170"/>
      <c r="N27" s="170"/>
      <c r="O27" s="170"/>
      <c r="P27" s="170"/>
      <c r="Q27" s="170"/>
      <c r="R27" s="170"/>
      <c r="S27" s="170"/>
      <c r="T27" s="170"/>
      <c r="U27" s="170"/>
      <c r="V27" s="170"/>
      <c r="W27" s="170"/>
      <c r="X27" s="170"/>
      <c r="Y27" s="170"/>
      <c r="Z27" s="170"/>
      <c r="AA27" s="170"/>
      <c r="AB27" s="170"/>
      <c r="AC27" s="173"/>
      <c r="AD27" s="96"/>
      <c r="AE27" s="195"/>
      <c r="AF27" s="21"/>
      <c r="AG27" s="31"/>
      <c r="AH27" s="32"/>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76"/>
      <c r="AY27" s="164"/>
      <c r="AZ27" s="164"/>
      <c r="BA27" s="164"/>
      <c r="BB27" s="173"/>
      <c r="BC27" s="20"/>
      <c r="BD27" s="53"/>
      <c r="BE27" s="53"/>
      <c r="BF27" s="20"/>
      <c r="BG27" s="20"/>
      <c r="BH27" s="20"/>
      <c r="BI27" s="20"/>
    </row>
    <row r="28" spans="1:72" ht="49.9" hidden="1" customHeight="1" thickBot="1" x14ac:dyDescent="0.3">
      <c r="A28" s="92"/>
      <c r="B28" s="92"/>
      <c r="C28" s="107"/>
      <c r="D28" s="172"/>
      <c r="E28" s="172"/>
      <c r="F28" s="172"/>
      <c r="G28" s="172"/>
      <c r="H28" s="163"/>
      <c r="I28" s="172"/>
      <c r="J28" s="170"/>
      <c r="K28" s="170"/>
      <c r="L28" s="170"/>
      <c r="M28" s="170"/>
      <c r="N28" s="170"/>
      <c r="O28" s="170"/>
      <c r="P28" s="170"/>
      <c r="Q28" s="170"/>
      <c r="R28" s="170"/>
      <c r="S28" s="170"/>
      <c r="T28" s="170"/>
      <c r="U28" s="170"/>
      <c r="V28" s="170"/>
      <c r="W28" s="170"/>
      <c r="X28" s="170"/>
      <c r="Y28" s="170"/>
      <c r="Z28" s="170"/>
      <c r="AA28" s="170"/>
      <c r="AB28" s="170"/>
      <c r="AC28" s="173"/>
      <c r="AD28" s="156"/>
      <c r="AE28" s="196"/>
      <c r="AF28" s="23"/>
      <c r="AG28" s="30"/>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84"/>
      <c r="AY28" s="198"/>
      <c r="AZ28" s="198"/>
      <c r="BA28" s="198"/>
      <c r="BB28" s="190"/>
      <c r="BC28" s="20"/>
      <c r="BD28" s="53"/>
      <c r="BE28" s="53"/>
      <c r="BF28" s="20"/>
      <c r="BG28" s="20"/>
      <c r="BH28" s="20"/>
      <c r="BI28" s="20"/>
    </row>
    <row r="29" spans="1:72" ht="49.9" hidden="1" customHeight="1" thickBot="1" x14ac:dyDescent="0.3">
      <c r="A29" s="92"/>
      <c r="B29" s="92"/>
      <c r="C29" s="202" t="s">
        <v>60</v>
      </c>
      <c r="D29" s="185"/>
      <c r="E29" s="185"/>
      <c r="F29" s="185"/>
      <c r="G29" s="185"/>
      <c r="H29" s="200" t="str">
        <f t="shared" ref="H29" si="52">+IF(G29="NO SE HA PRESENTADO EN LOS UNTIMOS 5 AÑOS","RARA VEZ",IF(G29="AL MENOS 1 VEZ EN LOS ULTIMOS 5 AÑOS","IMPROBABLE",IF(G29="AL MENOS 1 VEZ EN LOS ULTIMOS 2 AÑOS","POSIBLE",IF(G29="AL MENOS 1 VEZ EN EL ULTIMO AÑO","PROBABLE",IF(G29="MAS DE 1 VEZ AL AÑO","CASI SEGURO","ERROR")))))</f>
        <v>ERROR</v>
      </c>
      <c r="I29" s="185" t="str">
        <f t="shared" ref="I29" si="53">+IF(H29="MUY BAJA","20%",IF(H29="BAJA","40%",IF(H29="MEDIA","60%",IF(H29="ALTA","80%",IF(H29="MUY ALTA","100%","ERROR")))))</f>
        <v>ERROR</v>
      </c>
      <c r="J29" s="187"/>
      <c r="K29" s="187"/>
      <c r="L29" s="187"/>
      <c r="M29" s="187"/>
      <c r="N29" s="187"/>
      <c r="O29" s="187"/>
      <c r="P29" s="187"/>
      <c r="Q29" s="187"/>
      <c r="R29" s="187"/>
      <c r="S29" s="187"/>
      <c r="T29" s="187"/>
      <c r="U29" s="187"/>
      <c r="V29" s="187"/>
      <c r="W29" s="187"/>
      <c r="X29" s="187"/>
      <c r="Y29" s="187"/>
      <c r="Z29" s="187"/>
      <c r="AA29" s="187"/>
      <c r="AB29" s="187"/>
      <c r="AC29" s="189">
        <f t="shared" ref="AC29" si="54">COUNTIF(J29:AB31,"SI")</f>
        <v>0</v>
      </c>
      <c r="AD29" s="191" t="str">
        <f t="shared" si="13"/>
        <v/>
      </c>
      <c r="AE29" s="194" t="str">
        <f t="shared" ref="AE29" si="55">+IF((H29="RARA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19"/>
      <c r="AG29" s="27"/>
      <c r="AH29" s="27"/>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3">
        <f t="shared" ref="AX29" si="56">AVERAGE(AV29:AV31)</f>
        <v>0</v>
      </c>
      <c r="AY29" s="197" t="str">
        <f t="shared" ref="AY29" si="57">IF(AX29&gt;95,"FUERTE",IF(AND(AX29&lt;95.01,AX29&gt;85.02),"MODERADO",IF(AND(AX29&lt;85.01,AX29&gt;1),"DEBIL","0")))</f>
        <v>0</v>
      </c>
      <c r="AZ29" s="197" t="str">
        <f t="shared" ref="AZ29" si="58">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99" t="str">
        <f t="shared" ref="BA29" si="59">AD29</f>
        <v/>
      </c>
      <c r="BB29" s="193"/>
      <c r="BC29" s="20"/>
      <c r="BD29" s="53"/>
      <c r="BE29" s="53"/>
      <c r="BF29" s="20"/>
      <c r="BG29" s="20"/>
      <c r="BH29" s="20"/>
      <c r="BI29" s="20"/>
    </row>
    <row r="30" spans="1:72" ht="49.9" hidden="1" customHeight="1" thickBot="1" x14ac:dyDescent="0.3">
      <c r="A30" s="92"/>
      <c r="B30" s="92"/>
      <c r="C30" s="203"/>
      <c r="D30" s="94"/>
      <c r="E30" s="94"/>
      <c r="F30" s="94"/>
      <c r="G30" s="94"/>
      <c r="H30" s="92"/>
      <c r="I30" s="94"/>
      <c r="J30" s="170"/>
      <c r="K30" s="170"/>
      <c r="L30" s="170"/>
      <c r="M30" s="170"/>
      <c r="N30" s="170"/>
      <c r="O30" s="170"/>
      <c r="P30" s="170"/>
      <c r="Q30" s="170"/>
      <c r="R30" s="170"/>
      <c r="S30" s="170"/>
      <c r="T30" s="170"/>
      <c r="U30" s="170"/>
      <c r="V30" s="170"/>
      <c r="W30" s="170"/>
      <c r="X30" s="170"/>
      <c r="Y30" s="170"/>
      <c r="Z30" s="170"/>
      <c r="AA30" s="170"/>
      <c r="AB30" s="170"/>
      <c r="AC30" s="173"/>
      <c r="AD30" s="96"/>
      <c r="AE30" s="195"/>
      <c r="AF30" s="29"/>
      <c r="AG30" s="33"/>
      <c r="AH30" s="32"/>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76"/>
      <c r="AY30" s="164"/>
      <c r="AZ30" s="164"/>
      <c r="BA30" s="164"/>
      <c r="BB30" s="173"/>
      <c r="BC30" s="20"/>
      <c r="BD30" s="53"/>
      <c r="BE30" s="53"/>
      <c r="BF30" s="20"/>
      <c r="BG30" s="20"/>
      <c r="BH30" s="20"/>
      <c r="BI30" s="20"/>
    </row>
    <row r="31" spans="1:72" ht="49.9" hidden="1" customHeight="1" thickBot="1" x14ac:dyDescent="0.3">
      <c r="A31" s="92"/>
      <c r="B31" s="92"/>
      <c r="C31" s="107"/>
      <c r="D31" s="172"/>
      <c r="E31" s="172"/>
      <c r="F31" s="172"/>
      <c r="G31" s="172"/>
      <c r="H31" s="163"/>
      <c r="I31" s="172"/>
      <c r="J31" s="170"/>
      <c r="K31" s="170"/>
      <c r="L31" s="170"/>
      <c r="M31" s="170"/>
      <c r="N31" s="170"/>
      <c r="O31" s="170"/>
      <c r="P31" s="170"/>
      <c r="Q31" s="170"/>
      <c r="R31" s="170"/>
      <c r="S31" s="170"/>
      <c r="T31" s="170"/>
      <c r="U31" s="170"/>
      <c r="V31" s="170"/>
      <c r="W31" s="170"/>
      <c r="X31" s="170"/>
      <c r="Y31" s="170"/>
      <c r="Z31" s="170"/>
      <c r="AA31" s="170"/>
      <c r="AB31" s="170"/>
      <c r="AC31" s="173"/>
      <c r="AD31" s="156"/>
      <c r="AE31" s="196"/>
      <c r="AF31" s="23"/>
      <c r="AG31" s="30"/>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84"/>
      <c r="AY31" s="198"/>
      <c r="AZ31" s="198"/>
      <c r="BA31" s="198"/>
      <c r="BB31" s="190"/>
      <c r="BC31" s="20"/>
      <c r="BD31" s="53"/>
      <c r="BE31" s="53"/>
      <c r="BF31" s="20"/>
      <c r="BG31" s="20"/>
      <c r="BH31" s="20"/>
      <c r="BI31" s="20"/>
    </row>
    <row r="32" spans="1:72" ht="49.9" hidden="1" customHeight="1" thickBot="1" x14ac:dyDescent="0.3">
      <c r="A32" s="92"/>
      <c r="B32" s="92"/>
      <c r="C32" s="202" t="s">
        <v>61</v>
      </c>
      <c r="D32" s="185"/>
      <c r="E32" s="185"/>
      <c r="F32" s="185"/>
      <c r="G32" s="185"/>
      <c r="H32" s="200" t="str">
        <f t="shared" ref="H32" si="60">+IF(G32="NO SE HA PRESENTADO EN LOS UNTIMOS 5 AÑOS","RARA VEZ",IF(G32="AL MENOS 1 VEZ EN LOS ULTIMOS 5 AÑOS","IMPROBABLE",IF(G32="AL MENOS 1 VEZ EN LOS ULTIMOS 2 AÑOS","POSIBLE",IF(G32="AL MENOS 1 VEZ EN EL ULTIMO AÑO","PROBABLE",IF(G32="MAS DE 1 VEZ AL AÑO","CASI SEGURO","ERROR")))))</f>
        <v>ERROR</v>
      </c>
      <c r="I32" s="185" t="str">
        <f t="shared" ref="I32" si="61">+IF(H32="MUY BAJA","20%",IF(H32="BAJA","40%",IF(H32="MEDIA","60%",IF(H32="ALTA","80%",IF(H32="MUY ALTA","100%","ERROR")))))</f>
        <v>ERROR</v>
      </c>
      <c r="J32" s="187"/>
      <c r="K32" s="187"/>
      <c r="L32" s="187"/>
      <c r="M32" s="187"/>
      <c r="N32" s="187"/>
      <c r="O32" s="187"/>
      <c r="P32" s="187"/>
      <c r="Q32" s="187"/>
      <c r="R32" s="187"/>
      <c r="S32" s="187"/>
      <c r="T32" s="187"/>
      <c r="U32" s="187"/>
      <c r="V32" s="187"/>
      <c r="W32" s="187"/>
      <c r="X32" s="187"/>
      <c r="Y32" s="187"/>
      <c r="Z32" s="187"/>
      <c r="AA32" s="187"/>
      <c r="AB32" s="187"/>
      <c r="AC32" s="189">
        <f t="shared" ref="AC32" si="62">COUNTIF(J32:AB34,"SI")</f>
        <v>0</v>
      </c>
      <c r="AD32" s="191" t="str">
        <f t="shared" si="13"/>
        <v/>
      </c>
      <c r="AE32" s="194" t="str">
        <f t="shared" ref="AE32" si="63">+IF((H32="RARA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19"/>
      <c r="AG32" s="27"/>
      <c r="AH32" s="27"/>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3">
        <f t="shared" ref="AX32" si="64">AVERAGE(AV32:AV34)</f>
        <v>0</v>
      </c>
      <c r="AY32" s="197" t="str">
        <f t="shared" ref="AY32" si="65">IF(AX32&gt;95,"FUERTE",IF(AND(AX32&lt;95.01,AX32&gt;85.02),"MODERADO",IF(AND(AX32&lt;85.01,AX32&gt;1),"DEBIL","0")))</f>
        <v>0</v>
      </c>
      <c r="AZ32" s="197" t="str">
        <f t="shared" ref="AZ32" si="66">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99" t="str">
        <f t="shared" ref="BA32" si="67">AD32</f>
        <v/>
      </c>
      <c r="BB32" s="193"/>
      <c r="BC32" s="20"/>
      <c r="BD32" s="53"/>
      <c r="BE32" s="53"/>
      <c r="BF32" s="20"/>
      <c r="BG32" s="20"/>
      <c r="BH32" s="20"/>
      <c r="BI32" s="20"/>
    </row>
    <row r="33" spans="1:61" ht="49.9" hidden="1" customHeight="1" thickBot="1" x14ac:dyDescent="0.3">
      <c r="A33" s="92"/>
      <c r="B33" s="92"/>
      <c r="C33" s="203"/>
      <c r="D33" s="94"/>
      <c r="E33" s="94"/>
      <c r="F33" s="94"/>
      <c r="G33" s="94"/>
      <c r="H33" s="92"/>
      <c r="I33" s="94"/>
      <c r="J33" s="170"/>
      <c r="K33" s="170"/>
      <c r="L33" s="170"/>
      <c r="M33" s="170"/>
      <c r="N33" s="170"/>
      <c r="O33" s="170"/>
      <c r="P33" s="170"/>
      <c r="Q33" s="170"/>
      <c r="R33" s="170"/>
      <c r="S33" s="170"/>
      <c r="T33" s="170"/>
      <c r="U33" s="170"/>
      <c r="V33" s="170"/>
      <c r="W33" s="170"/>
      <c r="X33" s="170"/>
      <c r="Y33" s="170"/>
      <c r="Z33" s="170"/>
      <c r="AA33" s="170"/>
      <c r="AB33" s="170"/>
      <c r="AC33" s="173"/>
      <c r="AD33" s="96"/>
      <c r="AE33" s="195"/>
      <c r="AF33" s="21"/>
      <c r="AG33" s="31"/>
      <c r="AH33" s="32"/>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76"/>
      <c r="AY33" s="164"/>
      <c r="AZ33" s="164"/>
      <c r="BA33" s="164"/>
      <c r="BB33" s="173"/>
      <c r="BC33" s="20"/>
      <c r="BD33" s="53"/>
      <c r="BE33" s="53"/>
      <c r="BF33" s="20"/>
      <c r="BG33" s="20"/>
      <c r="BH33" s="20"/>
      <c r="BI33" s="20"/>
    </row>
    <row r="34" spans="1:61" ht="49.9" hidden="1" customHeight="1" thickBot="1" x14ac:dyDescent="0.3">
      <c r="A34" s="92"/>
      <c r="B34" s="92"/>
      <c r="C34" s="107"/>
      <c r="D34" s="172"/>
      <c r="E34" s="172"/>
      <c r="F34" s="172"/>
      <c r="G34" s="172"/>
      <c r="H34" s="163"/>
      <c r="I34" s="172"/>
      <c r="J34" s="170"/>
      <c r="K34" s="170"/>
      <c r="L34" s="170"/>
      <c r="M34" s="170"/>
      <c r="N34" s="170"/>
      <c r="O34" s="170"/>
      <c r="P34" s="170"/>
      <c r="Q34" s="170"/>
      <c r="R34" s="170"/>
      <c r="S34" s="170"/>
      <c r="T34" s="170"/>
      <c r="U34" s="170"/>
      <c r="V34" s="170"/>
      <c r="W34" s="170"/>
      <c r="X34" s="170"/>
      <c r="Y34" s="170"/>
      <c r="Z34" s="170"/>
      <c r="AA34" s="170"/>
      <c r="AB34" s="170"/>
      <c r="AC34" s="173"/>
      <c r="AD34" s="156"/>
      <c r="AE34" s="196"/>
      <c r="AF34" s="23"/>
      <c r="AG34" s="30"/>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84"/>
      <c r="AY34" s="198"/>
      <c r="AZ34" s="198"/>
      <c r="BA34" s="198"/>
      <c r="BB34" s="190"/>
      <c r="BC34" s="20"/>
      <c r="BD34" s="53"/>
      <c r="BE34" s="53"/>
      <c r="BF34" s="20"/>
      <c r="BG34" s="20"/>
      <c r="BH34" s="20"/>
      <c r="BI34" s="20"/>
    </row>
    <row r="35" spans="1:61" ht="49.9" hidden="1" customHeight="1" thickBot="1" x14ac:dyDescent="0.3">
      <c r="A35" s="92"/>
      <c r="B35" s="92"/>
      <c r="C35" s="202" t="s">
        <v>62</v>
      </c>
      <c r="D35" s="185"/>
      <c r="E35" s="185"/>
      <c r="F35" s="185"/>
      <c r="G35" s="185"/>
      <c r="H35" s="200" t="str">
        <f t="shared" ref="H35" si="68">+IF(G35="NO SE HA PRESENTADO EN LOS UNTIMOS 5 AÑOS","RARA VEZ",IF(G35="AL MENOS 1 VEZ EN LOS ULTIMOS 5 AÑOS","IMPROBABLE",IF(G35="AL MENOS 1 VEZ EN LOS ULTIMOS 2 AÑOS","POSIBLE",IF(G35="AL MENOS 1 VEZ EN EL ULTIMO AÑO","PROBABLE",IF(G35="MAS DE 1 VEZ AL AÑO","CASI SEGURO","ERROR")))))</f>
        <v>ERROR</v>
      </c>
      <c r="I35" s="185" t="str">
        <f t="shared" ref="I35" si="69">+IF(H35="MUY BAJA","20%",IF(H35="BAJA","40%",IF(H35="MEDIA","60%",IF(H35="ALTA","80%",IF(H35="MUY ALTA","100%","ERROR")))))</f>
        <v>ERROR</v>
      </c>
      <c r="J35" s="187"/>
      <c r="K35" s="187"/>
      <c r="L35" s="187"/>
      <c r="M35" s="187"/>
      <c r="N35" s="187"/>
      <c r="O35" s="187"/>
      <c r="P35" s="187"/>
      <c r="Q35" s="187"/>
      <c r="R35" s="187"/>
      <c r="S35" s="187"/>
      <c r="T35" s="187"/>
      <c r="U35" s="187"/>
      <c r="V35" s="187"/>
      <c r="W35" s="187"/>
      <c r="X35" s="187"/>
      <c r="Y35" s="187"/>
      <c r="Z35" s="187"/>
      <c r="AA35" s="187"/>
      <c r="AB35" s="187"/>
      <c r="AC35" s="189">
        <f t="shared" ref="AC35" si="70">COUNTIF(J35:AB37,"SI")</f>
        <v>0</v>
      </c>
      <c r="AD35" s="191" t="str">
        <f t="shared" si="13"/>
        <v/>
      </c>
      <c r="AE35" s="194" t="str">
        <f t="shared" ref="AE35" si="71">+IF((H35="RARA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19"/>
      <c r="AG35" s="27"/>
      <c r="AH35" s="27"/>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3">
        <f t="shared" ref="AX35" si="72">AVERAGE(AV35:AV37)</f>
        <v>0</v>
      </c>
      <c r="AY35" s="197" t="str">
        <f t="shared" ref="AY35" si="73">IF(AX35&gt;95,"FUERTE",IF(AND(AX35&lt;95.01,AX35&gt;85.02),"MODERADO",IF(AND(AX35&lt;85.01,AX35&gt;1),"DEBIL","0")))</f>
        <v>0</v>
      </c>
      <c r="AZ35" s="197" t="str">
        <f t="shared" ref="AZ35" si="74">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99" t="str">
        <f t="shared" ref="BA35" si="75">AD35</f>
        <v/>
      </c>
      <c r="BB35" s="193"/>
      <c r="BC35" s="20"/>
      <c r="BD35" s="53"/>
      <c r="BE35" s="53"/>
      <c r="BF35" s="20"/>
      <c r="BG35" s="20"/>
      <c r="BH35" s="20"/>
      <c r="BI35" s="20"/>
    </row>
    <row r="36" spans="1:61" ht="49.9" hidden="1" customHeight="1" thickBot="1" x14ac:dyDescent="0.3">
      <c r="A36" s="92"/>
      <c r="B36" s="92"/>
      <c r="C36" s="203"/>
      <c r="D36" s="94"/>
      <c r="E36" s="94"/>
      <c r="F36" s="94"/>
      <c r="G36" s="94"/>
      <c r="H36" s="92"/>
      <c r="I36" s="94"/>
      <c r="J36" s="170"/>
      <c r="K36" s="170"/>
      <c r="L36" s="170"/>
      <c r="M36" s="170"/>
      <c r="N36" s="170"/>
      <c r="O36" s="170"/>
      <c r="P36" s="170"/>
      <c r="Q36" s="170"/>
      <c r="R36" s="170"/>
      <c r="S36" s="170"/>
      <c r="T36" s="170"/>
      <c r="U36" s="170"/>
      <c r="V36" s="170"/>
      <c r="W36" s="170"/>
      <c r="X36" s="170"/>
      <c r="Y36" s="170"/>
      <c r="Z36" s="170"/>
      <c r="AA36" s="170"/>
      <c r="AB36" s="170"/>
      <c r="AC36" s="173"/>
      <c r="AD36" s="96"/>
      <c r="AE36" s="195"/>
      <c r="AF36" s="29"/>
      <c r="AG36" s="33"/>
      <c r="AH36" s="32"/>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76"/>
      <c r="AY36" s="164"/>
      <c r="AZ36" s="164"/>
      <c r="BA36" s="164"/>
      <c r="BB36" s="173"/>
      <c r="BC36" s="20"/>
      <c r="BD36" s="53"/>
      <c r="BE36" s="53"/>
      <c r="BF36" s="20"/>
      <c r="BG36" s="20"/>
      <c r="BH36" s="20"/>
      <c r="BI36" s="20"/>
    </row>
    <row r="37" spans="1:61" ht="49.9" hidden="1" customHeight="1" thickBot="1" x14ac:dyDescent="0.3">
      <c r="A37" s="92"/>
      <c r="B37" s="92"/>
      <c r="C37" s="107"/>
      <c r="D37" s="172"/>
      <c r="E37" s="172"/>
      <c r="F37" s="172"/>
      <c r="G37" s="172"/>
      <c r="H37" s="163"/>
      <c r="I37" s="172"/>
      <c r="J37" s="170"/>
      <c r="K37" s="170"/>
      <c r="L37" s="170"/>
      <c r="M37" s="170"/>
      <c r="N37" s="170"/>
      <c r="O37" s="170"/>
      <c r="P37" s="170"/>
      <c r="Q37" s="170"/>
      <c r="R37" s="170"/>
      <c r="S37" s="170"/>
      <c r="T37" s="170"/>
      <c r="U37" s="170"/>
      <c r="V37" s="170"/>
      <c r="W37" s="170"/>
      <c r="X37" s="170"/>
      <c r="Y37" s="170"/>
      <c r="Z37" s="170"/>
      <c r="AA37" s="170"/>
      <c r="AB37" s="170"/>
      <c r="AC37" s="173"/>
      <c r="AD37" s="156"/>
      <c r="AE37" s="196"/>
      <c r="AF37" s="23"/>
      <c r="AG37" s="30"/>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84"/>
      <c r="AY37" s="198"/>
      <c r="AZ37" s="198"/>
      <c r="BA37" s="198"/>
      <c r="BB37" s="190"/>
      <c r="BC37" s="20"/>
      <c r="BD37" s="53"/>
      <c r="BE37" s="53"/>
      <c r="BF37" s="20"/>
      <c r="BG37" s="20"/>
      <c r="BH37" s="20"/>
      <c r="BI37" s="20"/>
    </row>
    <row r="38" spans="1:61" ht="49.9" hidden="1" customHeight="1" thickBot="1" x14ac:dyDescent="0.3">
      <c r="A38" s="92"/>
      <c r="B38" s="92"/>
      <c r="C38" s="202" t="s">
        <v>63</v>
      </c>
      <c r="D38" s="185"/>
      <c r="E38" s="185"/>
      <c r="F38" s="185"/>
      <c r="G38" s="185"/>
      <c r="H38" s="200" t="str">
        <f t="shared" ref="H38" si="76">+IF(G38="NO SE HA PRESENTADO EN LOS UNTIMOS 5 AÑOS","RARA VEZ",IF(G38="AL MENOS 1 VEZ EN LOS ULTIMOS 5 AÑOS","IMPROBABLE",IF(G38="AL MENOS 1 VEZ EN LOS ULTIMOS 2 AÑOS","POSIBLE",IF(G38="AL MENOS 1 VEZ EN EL ULTIMO AÑO","PROBABLE",IF(G38="MAS DE 1 VEZ AL AÑO","CASI SEGURO","ERROR")))))</f>
        <v>ERROR</v>
      </c>
      <c r="I38" s="185" t="str">
        <f t="shared" ref="I38" si="77">+IF(H38="MUY BAJA","20%",IF(H38="BAJA","40%",IF(H38="MEDIA","60%",IF(H38="ALTA","80%",IF(H38="MUY ALTA","100%","ERROR")))))</f>
        <v>ERROR</v>
      </c>
      <c r="J38" s="187"/>
      <c r="K38" s="187"/>
      <c r="L38" s="187"/>
      <c r="M38" s="187"/>
      <c r="N38" s="187"/>
      <c r="O38" s="187"/>
      <c r="P38" s="187"/>
      <c r="Q38" s="187"/>
      <c r="R38" s="187"/>
      <c r="S38" s="187"/>
      <c r="T38" s="187"/>
      <c r="U38" s="187"/>
      <c r="V38" s="187"/>
      <c r="W38" s="187"/>
      <c r="X38" s="187"/>
      <c r="Y38" s="187"/>
      <c r="Z38" s="187"/>
      <c r="AA38" s="187"/>
      <c r="AB38" s="187"/>
      <c r="AC38" s="189">
        <f t="shared" ref="AC38" si="78">COUNTIF(J38:AB40,"SI")</f>
        <v>0</v>
      </c>
      <c r="AD38" s="191" t="str">
        <f t="shared" si="13"/>
        <v/>
      </c>
      <c r="AE38" s="194" t="str">
        <f t="shared" ref="AE38" si="79">+IF((H38="RARA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19"/>
      <c r="AG38" s="27"/>
      <c r="AH38" s="27"/>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3">
        <f t="shared" ref="AX38" si="80">AVERAGE(AV38:AV40)</f>
        <v>0</v>
      </c>
      <c r="AY38" s="197" t="str">
        <f t="shared" ref="AY38" si="81">IF(AX38&gt;95,"FUERTE",IF(AND(AX38&lt;95.01,AX38&gt;85.02),"MODERADO",IF(AND(AX38&lt;85.01,AX38&gt;1),"DEBIL","0")))</f>
        <v>0</v>
      </c>
      <c r="AZ38" s="197" t="str">
        <f t="shared" ref="AZ38" si="82">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99" t="str">
        <f t="shared" ref="BA38" si="83">AD38</f>
        <v/>
      </c>
      <c r="BB38" s="193"/>
      <c r="BC38" s="20"/>
      <c r="BD38" s="53"/>
      <c r="BE38" s="53"/>
      <c r="BF38" s="20"/>
      <c r="BG38" s="20"/>
      <c r="BH38" s="20"/>
      <c r="BI38" s="20"/>
    </row>
    <row r="39" spans="1:61" ht="49.9" hidden="1" customHeight="1" thickBot="1" x14ac:dyDescent="0.3">
      <c r="A39" s="92"/>
      <c r="B39" s="92"/>
      <c r="C39" s="203"/>
      <c r="D39" s="94"/>
      <c r="E39" s="94"/>
      <c r="F39" s="94"/>
      <c r="G39" s="94"/>
      <c r="H39" s="92"/>
      <c r="I39" s="94"/>
      <c r="J39" s="170"/>
      <c r="K39" s="170"/>
      <c r="L39" s="170"/>
      <c r="M39" s="170"/>
      <c r="N39" s="170"/>
      <c r="O39" s="170"/>
      <c r="P39" s="170"/>
      <c r="Q39" s="170"/>
      <c r="R39" s="170"/>
      <c r="S39" s="170"/>
      <c r="T39" s="170"/>
      <c r="U39" s="170"/>
      <c r="V39" s="170"/>
      <c r="W39" s="170"/>
      <c r="X39" s="170"/>
      <c r="Y39" s="170"/>
      <c r="Z39" s="170"/>
      <c r="AA39" s="170"/>
      <c r="AB39" s="170"/>
      <c r="AC39" s="173"/>
      <c r="AD39" s="96"/>
      <c r="AE39" s="195"/>
      <c r="AF39" s="29"/>
      <c r="AG39" s="33"/>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76"/>
      <c r="AY39" s="164"/>
      <c r="AZ39" s="164"/>
      <c r="BA39" s="164"/>
      <c r="BB39" s="173"/>
      <c r="BC39" s="20"/>
      <c r="BD39" s="53"/>
      <c r="BE39" s="53"/>
      <c r="BF39" s="20"/>
      <c r="BG39" s="20"/>
      <c r="BH39" s="20"/>
      <c r="BI39" s="20"/>
    </row>
    <row r="40" spans="1:61" ht="49.9" hidden="1" customHeight="1" thickBot="1" x14ac:dyDescent="0.3">
      <c r="A40" s="92"/>
      <c r="B40" s="92"/>
      <c r="C40" s="107"/>
      <c r="D40" s="172"/>
      <c r="E40" s="172"/>
      <c r="F40" s="172"/>
      <c r="G40" s="172"/>
      <c r="H40" s="163"/>
      <c r="I40" s="172"/>
      <c r="J40" s="170"/>
      <c r="K40" s="170"/>
      <c r="L40" s="170"/>
      <c r="M40" s="170"/>
      <c r="N40" s="170"/>
      <c r="O40" s="170"/>
      <c r="P40" s="170"/>
      <c r="Q40" s="170"/>
      <c r="R40" s="170"/>
      <c r="S40" s="170"/>
      <c r="T40" s="170"/>
      <c r="U40" s="170"/>
      <c r="V40" s="170"/>
      <c r="W40" s="170"/>
      <c r="X40" s="170"/>
      <c r="Y40" s="170"/>
      <c r="Z40" s="170"/>
      <c r="AA40" s="170"/>
      <c r="AB40" s="170"/>
      <c r="AC40" s="173"/>
      <c r="AD40" s="156"/>
      <c r="AE40" s="196"/>
      <c r="AF40" s="23"/>
      <c r="AG40" s="30"/>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84"/>
      <c r="AY40" s="198"/>
      <c r="AZ40" s="198"/>
      <c r="BA40" s="198"/>
      <c r="BB40" s="190"/>
      <c r="BC40" s="20"/>
      <c r="BD40" s="53"/>
      <c r="BE40" s="53"/>
      <c r="BF40" s="20"/>
      <c r="BG40" s="20"/>
      <c r="BH40" s="20"/>
      <c r="BI40" s="20"/>
    </row>
    <row r="41" spans="1:61" ht="49.9" hidden="1" customHeight="1" thickBot="1" x14ac:dyDescent="0.3">
      <c r="A41" s="92"/>
      <c r="B41" s="92"/>
      <c r="C41" s="185" t="s">
        <v>64</v>
      </c>
      <c r="D41" s="185"/>
      <c r="E41" s="185"/>
      <c r="F41" s="185"/>
      <c r="G41" s="185"/>
      <c r="H41" s="200" t="str">
        <f t="shared" ref="H41" si="84">+IF(G41="NO SE HA PRESENTADO EN LOS UNTIMOS 5 AÑOS","RARA VEZ",IF(G41="AL MENOS 1 VEZ EN LOS ULTIMOS 5 AÑOS","IMPROBABLE",IF(G41="AL MENOS 1 VEZ EN LOS ULTIMOS 2 AÑOS","POSIBLE",IF(G41="AL MENOS 1 VEZ EN EL ULTIMO AÑO","PROBABLE",IF(G41="MAS DE 1 VEZ AL AÑO","CASI SEGURO","ERROR")))))</f>
        <v>ERROR</v>
      </c>
      <c r="I41" s="185" t="str">
        <f t="shared" ref="I41" si="85">+IF(H41="MUY BAJA","20%",IF(H41="BAJA","40%",IF(H41="MEDIA","60%",IF(H41="ALTA","80%",IF(H41="MUY ALTA","100%","ERROR")))))</f>
        <v>ERROR</v>
      </c>
      <c r="J41" s="187"/>
      <c r="K41" s="187"/>
      <c r="L41" s="187"/>
      <c r="M41" s="187"/>
      <c r="N41" s="187"/>
      <c r="O41" s="187"/>
      <c r="P41" s="187"/>
      <c r="Q41" s="187"/>
      <c r="R41" s="187"/>
      <c r="S41" s="187"/>
      <c r="T41" s="187"/>
      <c r="U41" s="187"/>
      <c r="V41" s="187"/>
      <c r="W41" s="187"/>
      <c r="X41" s="187"/>
      <c r="Y41" s="187"/>
      <c r="Z41" s="187"/>
      <c r="AA41" s="187"/>
      <c r="AB41" s="187"/>
      <c r="AC41" s="189">
        <f t="shared" ref="AC41" si="86">COUNTIF(J41:AB43,"SI")</f>
        <v>0</v>
      </c>
      <c r="AD41" s="191" t="str">
        <f t="shared" si="13"/>
        <v/>
      </c>
      <c r="AE41" s="180" t="str">
        <f t="shared" ref="AE41" si="87">+IF((H41="RARA VEZ")*AND(AD41="MODERADO"),"MODERADO",IF((H41="RARA VEZ")*AND(AD41="MAYOR"),"ALTO",IF((H41="RARA VEZ")*AND(AD41="CATASTRÓFICO"),"EXTREMO",IF((H41="IMPROBABLE")*AND(AD41="MODERADO"),"MODERADO",IF((H41="IMPROBABLE")*AND(AD41="MAYOR"),"ALTO",IF((H41="IMPROBABLE")*AND(AD41="CATASTRÓFICO"),"EXTREMO",IF((H41="POSIBLE")*AND(AD41="MODERADO"),"ALTO",IF((H41="POSIBLE")*AND(AD41="MAYOR"),"EXTREMO",IF((H41="POSIBLE")*AND(AD41="CATASTRÓFICO"),"EXTREMO",IF((H41="PROBABLE")*AND(AD41="MODERADO"),"ALTO",IF((H41="PROBABLE")*AND(AD41="MAYOR"),"EXTREMO",IF((H41="PROBABLE")*AND(AD41="CATASTRÓFICO"),"EXTREMO",IF((H41="CASI SEGURO")*AND(AD41="MODERADO"),"EXTREMO",IF((H41="CASI SEGURO")*AND(AD41="MAYOR"),"EXTREMO",IF((H41="CASI SEGURO")*AND(AD41="CATASTRÓFICO"),"EXTREMO","ERROR")))))))))))))))</f>
        <v>ERROR</v>
      </c>
      <c r="AF41" s="19"/>
      <c r="AG41" s="27"/>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3">
        <f t="shared" ref="AX41" si="88">AVERAGE(AV41:AV43)</f>
        <v>0</v>
      </c>
      <c r="AY41" s="197" t="str">
        <f t="shared" ref="AY41" si="89">IF(AX41&gt;95,"FUERTE",IF(AND(AX41&lt;95.01,AX41&gt;85.02),"MODERADO",IF(AND(AX41&lt;85.01,AX41&gt;1),"DEBIL","0")))</f>
        <v>0</v>
      </c>
      <c r="AZ41" s="197" t="str">
        <f t="shared" ref="AZ41" si="90">IF(AND(H41="RARA VEZ",AY41="FUERTE"),"RARA VEZ",IF(AND(H41="RARA VEZ",AY41="MODERADO"),"RARA VEZ",IF(AND(H41="IMPROBABLE",AY41="FUERTE"),"RARA VEZ",IF(AND(H41="IMPROBABLE",AY41="MODERADO"),"RARA VEZ",IF(AND(H41="POSIBLE",AY41="FUERTE"),"RARA VEZ",IF(AND(H41="POSIBLE",AY41="MODERADO"),"IMPROBABLE",IF(AND(H41="PROBABLE",AY41="FUERTE"),"IMPROBABLE",IF(AND(H41="PROBABLE",AY41="MODERADO"),"POSIBLE",IF(AND(H41="CASI SEGURO",AY41="FUERTE"),"POSIBLE",IF(AND(H41="CASI SEGURO",AY41="MODERADO"),"PROBABLE",IF(AY41="DEBIL",H41,"ERROR")))))))))))</f>
        <v>ERROR</v>
      </c>
      <c r="BA41" s="199" t="str">
        <f t="shared" ref="BA41" si="91">AD41</f>
        <v/>
      </c>
      <c r="BB41" s="193"/>
      <c r="BC41" s="20"/>
      <c r="BD41" s="53"/>
      <c r="BE41" s="53"/>
      <c r="BF41" s="20"/>
      <c r="BG41" s="20"/>
      <c r="BH41" s="20"/>
      <c r="BI41" s="20"/>
    </row>
    <row r="42" spans="1:61" ht="49.9" hidden="1" customHeight="1" thickBot="1" x14ac:dyDescent="0.3">
      <c r="A42" s="92"/>
      <c r="B42" s="92"/>
      <c r="C42" s="94"/>
      <c r="D42" s="94"/>
      <c r="E42" s="94"/>
      <c r="F42" s="94"/>
      <c r="G42" s="94"/>
      <c r="H42" s="92"/>
      <c r="I42" s="94"/>
      <c r="J42" s="170"/>
      <c r="K42" s="170"/>
      <c r="L42" s="170"/>
      <c r="M42" s="170"/>
      <c r="N42" s="170"/>
      <c r="O42" s="170"/>
      <c r="P42" s="170"/>
      <c r="Q42" s="170"/>
      <c r="R42" s="170"/>
      <c r="S42" s="170"/>
      <c r="T42" s="170"/>
      <c r="U42" s="170"/>
      <c r="V42" s="170"/>
      <c r="W42" s="170"/>
      <c r="X42" s="170"/>
      <c r="Y42" s="170"/>
      <c r="Z42" s="170"/>
      <c r="AA42" s="170"/>
      <c r="AB42" s="170"/>
      <c r="AC42" s="173"/>
      <c r="AD42" s="96"/>
      <c r="AE42" s="181"/>
      <c r="AF42" s="21"/>
      <c r="AG42" s="22"/>
      <c r="AH42" s="32"/>
      <c r="AI42" s="27">
        <f t="shared" si="1"/>
        <v>0</v>
      </c>
      <c r="AJ42" s="27"/>
      <c r="AK42" s="27">
        <f t="shared" si="2"/>
        <v>0</v>
      </c>
      <c r="AL42" s="27"/>
      <c r="AM42" s="27">
        <f t="shared" si="3"/>
        <v>0</v>
      </c>
      <c r="AN42" s="27"/>
      <c r="AO42" s="27">
        <f t="shared" si="4"/>
        <v>0</v>
      </c>
      <c r="AP42" s="27"/>
      <c r="AQ42" s="27">
        <f t="shared" si="5"/>
        <v>0</v>
      </c>
      <c r="AR42" s="27"/>
      <c r="AS42" s="27">
        <f t="shared" si="6"/>
        <v>0</v>
      </c>
      <c r="AT42" s="27"/>
      <c r="AU42" s="27">
        <f t="shared" si="7"/>
        <v>0</v>
      </c>
      <c r="AV42" s="27">
        <f t="shared" si="8"/>
        <v>0</v>
      </c>
      <c r="AW42" s="28" t="str">
        <f t="shared" si="9"/>
        <v>ESTABLECER CONTROL</v>
      </c>
      <c r="AX42" s="176"/>
      <c r="AY42" s="164"/>
      <c r="AZ42" s="164"/>
      <c r="BA42" s="164"/>
      <c r="BB42" s="173"/>
      <c r="BC42" s="20"/>
      <c r="BD42" s="53"/>
      <c r="BE42" s="53"/>
      <c r="BF42" s="20"/>
      <c r="BG42" s="20"/>
      <c r="BH42" s="20"/>
      <c r="BI42" s="20"/>
    </row>
    <row r="43" spans="1:61" ht="49.9" hidden="1" customHeight="1" thickBot="1" x14ac:dyDescent="0.3">
      <c r="A43" s="92"/>
      <c r="B43" s="92"/>
      <c r="C43" s="186"/>
      <c r="D43" s="186"/>
      <c r="E43" s="186"/>
      <c r="F43" s="186"/>
      <c r="G43" s="186"/>
      <c r="H43" s="201"/>
      <c r="I43" s="186"/>
      <c r="J43" s="188"/>
      <c r="K43" s="188"/>
      <c r="L43" s="188"/>
      <c r="M43" s="188"/>
      <c r="N43" s="188"/>
      <c r="O43" s="188"/>
      <c r="P43" s="188"/>
      <c r="Q43" s="188"/>
      <c r="R43" s="188"/>
      <c r="S43" s="188"/>
      <c r="T43" s="188"/>
      <c r="U43" s="188"/>
      <c r="V43" s="188"/>
      <c r="W43" s="188"/>
      <c r="X43" s="188"/>
      <c r="Y43" s="188"/>
      <c r="Z43" s="188"/>
      <c r="AA43" s="188"/>
      <c r="AB43" s="188"/>
      <c r="AC43" s="190"/>
      <c r="AD43" s="192"/>
      <c r="AE43" s="182"/>
      <c r="AF43" s="23"/>
      <c r="AG43" s="30"/>
      <c r="AH43" s="32"/>
      <c r="AI43" s="27">
        <f t="shared" si="1"/>
        <v>0</v>
      </c>
      <c r="AJ43" s="34"/>
      <c r="AK43" s="27">
        <f t="shared" si="2"/>
        <v>0</v>
      </c>
      <c r="AL43" s="34"/>
      <c r="AM43" s="27">
        <f t="shared" si="3"/>
        <v>0</v>
      </c>
      <c r="AN43" s="34"/>
      <c r="AO43" s="27">
        <f t="shared" si="4"/>
        <v>0</v>
      </c>
      <c r="AP43" s="34"/>
      <c r="AQ43" s="34">
        <f t="shared" si="5"/>
        <v>0</v>
      </c>
      <c r="AR43" s="34"/>
      <c r="AS43" s="34">
        <f t="shared" si="6"/>
        <v>0</v>
      </c>
      <c r="AT43" s="34"/>
      <c r="AU43" s="34">
        <f t="shared" si="7"/>
        <v>0</v>
      </c>
      <c r="AV43" s="34">
        <f t="shared" si="8"/>
        <v>0</v>
      </c>
      <c r="AW43" s="35" t="str">
        <f t="shared" si="9"/>
        <v>ESTABLECER CONTROL</v>
      </c>
      <c r="AX43" s="184"/>
      <c r="AY43" s="198"/>
      <c r="AZ43" s="198"/>
      <c r="BA43" s="198"/>
      <c r="BB43" s="190"/>
      <c r="BC43" s="20"/>
      <c r="BD43" s="53"/>
      <c r="BE43" s="53"/>
      <c r="BF43" s="20"/>
      <c r="BG43" s="20"/>
      <c r="BH43" s="20"/>
      <c r="BI43" s="20"/>
    </row>
  </sheetData>
  <sheetProtection formatCells="0" formatRows="0"/>
  <dataConsolidate/>
  <mergeCells count="385">
    <mergeCell ref="BC14:BC15"/>
    <mergeCell ref="BD14:BD15"/>
    <mergeCell ref="BE14:BE15"/>
    <mergeCell ref="BF14:BF15"/>
    <mergeCell ref="BG14:BG15"/>
    <mergeCell ref="BH14:BH15"/>
    <mergeCell ref="BI14:BI15"/>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6"/>
    <mergeCell ref="K13:K16"/>
    <mergeCell ref="L13:L16"/>
    <mergeCell ref="AF11:AF12"/>
    <mergeCell ref="AE13:AE16"/>
    <mergeCell ref="G13:G16"/>
    <mergeCell ref="H13:H16"/>
    <mergeCell ref="I13:I16"/>
    <mergeCell ref="AF14:AF15"/>
    <mergeCell ref="AG11:AG12"/>
    <mergeCell ref="AH11:BB11"/>
    <mergeCell ref="BC11:BH11"/>
    <mergeCell ref="A13:A43"/>
    <mergeCell ref="B13:B43"/>
    <mergeCell ref="C13:C16"/>
    <mergeCell ref="D13:D16"/>
    <mergeCell ref="E13:E16"/>
    <mergeCell ref="F13:F16"/>
    <mergeCell ref="AZ13:AZ16"/>
    <mergeCell ref="BA13:BA16"/>
    <mergeCell ref="BB13:BB16"/>
    <mergeCell ref="Y13:Y16"/>
    <mergeCell ref="Z13:Z16"/>
    <mergeCell ref="AA13:AA16"/>
    <mergeCell ref="AB13:AB16"/>
    <mergeCell ref="AC13:AC16"/>
    <mergeCell ref="AD13:AD16"/>
    <mergeCell ref="C17:C19"/>
    <mergeCell ref="D17:D19"/>
    <mergeCell ref="E17:E19"/>
    <mergeCell ref="F17:F19"/>
    <mergeCell ref="G17:G19"/>
    <mergeCell ref="H17:H19"/>
    <mergeCell ref="AX13:AX16"/>
    <mergeCell ref="AY13:AY16"/>
    <mergeCell ref="S13:S16"/>
    <mergeCell ref="T13:T16"/>
    <mergeCell ref="U13:U16"/>
    <mergeCell ref="V13:V16"/>
    <mergeCell ref="W13:W16"/>
    <mergeCell ref="X13:X16"/>
    <mergeCell ref="M13:M16"/>
    <mergeCell ref="N13:N16"/>
    <mergeCell ref="O13:O16"/>
    <mergeCell ref="P13:P16"/>
    <mergeCell ref="Q13:Q16"/>
    <mergeCell ref="R13:R16"/>
    <mergeCell ref="AG14:AG15"/>
    <mergeCell ref="AH14:AH15"/>
    <mergeCell ref="AJ14:AJ15"/>
    <mergeCell ref="AL14:AL15"/>
    <mergeCell ref="AN14:AN15"/>
    <mergeCell ref="AP14:AP15"/>
    <mergeCell ref="AR14:AR15"/>
    <mergeCell ref="AT14:AT15"/>
    <mergeCell ref="AW14:AW15"/>
    <mergeCell ref="Q17:Q19"/>
    <mergeCell ref="R17:R19"/>
    <mergeCell ref="S17:S19"/>
    <mergeCell ref="T17:T19"/>
    <mergeCell ref="I17:I19"/>
    <mergeCell ref="J17:J19"/>
    <mergeCell ref="K17:K19"/>
    <mergeCell ref="L17:L19"/>
    <mergeCell ref="M17:M19"/>
    <mergeCell ref="N17:N19"/>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20:Q22"/>
    <mergeCell ref="R20:R22"/>
    <mergeCell ref="S20:S22"/>
    <mergeCell ref="T20:T22"/>
    <mergeCell ref="I20:I22"/>
    <mergeCell ref="J20:J22"/>
    <mergeCell ref="K20:K22"/>
    <mergeCell ref="L20:L22"/>
    <mergeCell ref="M20:M22"/>
    <mergeCell ref="N20:N22"/>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3:Q25"/>
    <mergeCell ref="R23:R25"/>
    <mergeCell ref="S23:S25"/>
    <mergeCell ref="T23:T25"/>
    <mergeCell ref="I23:I25"/>
    <mergeCell ref="J23:J25"/>
    <mergeCell ref="K23:K25"/>
    <mergeCell ref="L23:L25"/>
    <mergeCell ref="M23:M25"/>
    <mergeCell ref="N23:N25"/>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6:Q28"/>
    <mergeCell ref="R26:R28"/>
    <mergeCell ref="S26:S28"/>
    <mergeCell ref="T26:T28"/>
    <mergeCell ref="I26:I28"/>
    <mergeCell ref="J26:J28"/>
    <mergeCell ref="K26:K28"/>
    <mergeCell ref="L26:L28"/>
    <mergeCell ref="M26:M28"/>
    <mergeCell ref="N26:N28"/>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9:Q31"/>
    <mergeCell ref="R29:R31"/>
    <mergeCell ref="S29:S31"/>
    <mergeCell ref="T29:T31"/>
    <mergeCell ref="I29:I31"/>
    <mergeCell ref="J29:J31"/>
    <mergeCell ref="K29:K31"/>
    <mergeCell ref="L29:L31"/>
    <mergeCell ref="M29:M31"/>
    <mergeCell ref="N29:N31"/>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32:Q34"/>
    <mergeCell ref="R32:R34"/>
    <mergeCell ref="S32:S34"/>
    <mergeCell ref="T32:T34"/>
    <mergeCell ref="I32:I34"/>
    <mergeCell ref="J32:J34"/>
    <mergeCell ref="K32:K34"/>
    <mergeCell ref="L32:L34"/>
    <mergeCell ref="M32:M34"/>
    <mergeCell ref="N32:N34"/>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5:Q37"/>
    <mergeCell ref="R35:R37"/>
    <mergeCell ref="S35:S37"/>
    <mergeCell ref="T35:T37"/>
    <mergeCell ref="I35:I37"/>
    <mergeCell ref="J35:J37"/>
    <mergeCell ref="K35:K37"/>
    <mergeCell ref="L35:L37"/>
    <mergeCell ref="M35:M37"/>
    <mergeCell ref="N35:N37"/>
    <mergeCell ref="AY35:AY37"/>
    <mergeCell ref="AZ35:AZ37"/>
    <mergeCell ref="BA35:BA37"/>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C41:C43"/>
    <mergeCell ref="D41:D43"/>
    <mergeCell ref="E41:E43"/>
    <mergeCell ref="F41:F43"/>
    <mergeCell ref="G41:G43"/>
    <mergeCell ref="H41:H43"/>
    <mergeCell ref="AA38:AA40"/>
    <mergeCell ref="AB38:AB40"/>
    <mergeCell ref="AC38:AC40"/>
    <mergeCell ref="U38:U40"/>
    <mergeCell ref="V38:V40"/>
    <mergeCell ref="W38:W40"/>
    <mergeCell ref="X38:X40"/>
    <mergeCell ref="Y38:Y40"/>
    <mergeCell ref="Z38:Z40"/>
    <mergeCell ref="O38:O40"/>
    <mergeCell ref="P38:P40"/>
    <mergeCell ref="Q38:Q40"/>
    <mergeCell ref="R38:R40"/>
    <mergeCell ref="S38:S40"/>
    <mergeCell ref="U41:U43"/>
    <mergeCell ref="V41:V43"/>
    <mergeCell ref="W41:W43"/>
    <mergeCell ref="X41:X43"/>
    <mergeCell ref="A8:B8"/>
    <mergeCell ref="C8:BH8"/>
    <mergeCell ref="A9:B9"/>
    <mergeCell ref="C9:BH9"/>
    <mergeCell ref="Y41:Y43"/>
    <mergeCell ref="Z41:Z43"/>
    <mergeCell ref="O41:O43"/>
    <mergeCell ref="P41:P43"/>
    <mergeCell ref="BB38:BB40"/>
    <mergeCell ref="AD38:AD40"/>
    <mergeCell ref="AE38:AE40"/>
    <mergeCell ref="AX38:AX40"/>
    <mergeCell ref="AY38:AY40"/>
    <mergeCell ref="AZ38:AZ40"/>
    <mergeCell ref="BA38:BA40"/>
    <mergeCell ref="T38:T40"/>
    <mergeCell ref="Q41:Q43"/>
    <mergeCell ref="R41:R43"/>
    <mergeCell ref="S41:S43"/>
    <mergeCell ref="T41:T43"/>
    <mergeCell ref="AY41:AY43"/>
    <mergeCell ref="AZ41:AZ43"/>
    <mergeCell ref="BA41:BA43"/>
    <mergeCell ref="BB41:BB43"/>
    <mergeCell ref="AE41:AE43"/>
    <mergeCell ref="AX41:AX43"/>
    <mergeCell ref="I41:I43"/>
    <mergeCell ref="J41:J43"/>
    <mergeCell ref="K41:K43"/>
    <mergeCell ref="L41:L43"/>
    <mergeCell ref="M41:M43"/>
    <mergeCell ref="N41:N43"/>
    <mergeCell ref="I38:I40"/>
    <mergeCell ref="J38:J40"/>
    <mergeCell ref="K38:K40"/>
    <mergeCell ref="L38:L40"/>
    <mergeCell ref="M38:M40"/>
    <mergeCell ref="N38:N40"/>
    <mergeCell ref="AA41:AA43"/>
    <mergeCell ref="AB41:AB43"/>
    <mergeCell ref="AC41:AC43"/>
    <mergeCell ref="AD41:AD43"/>
  </mergeCells>
  <conditionalFormatting sqref="G13:H14 G17:H17 G20:H20 G23:H23 G26:H26 G29:H29 G32:H32 G35:H35 G38:H38 G41:H41">
    <cfRule type="containsText" dxfId="392" priority="44" operator="containsText" text="RARA VEZ">
      <formula>NOT(ISERROR(SEARCH("RARA VEZ",G13)))</formula>
    </cfRule>
    <cfRule type="containsText" dxfId="391" priority="45" operator="containsText" text="IMPROBABLE">
      <formula>NOT(ISERROR(SEARCH("IMPROBABLE",G13)))</formula>
    </cfRule>
    <cfRule type="containsText" dxfId="390" priority="46" operator="containsText" text="POSIBLE">
      <formula>NOT(ISERROR(SEARCH("POSIBLE",G13)))</formula>
    </cfRule>
    <cfRule type="containsText" dxfId="389" priority="47" operator="containsText" text="PROBABLE">
      <formula>NOT(ISERROR(SEARCH("PROBABLE",G13)))</formula>
    </cfRule>
    <cfRule type="containsText" dxfId="388" priority="48" operator="containsText" text="CASI SEGURO">
      <formula>NOT(ISERROR(SEARCH("CASI SEGURO",G13)))</formula>
    </cfRule>
  </conditionalFormatting>
  <conditionalFormatting sqref="AE13:AE14 AE17 AE20 AE23 AE26 AE29 AE32 AE35 AE38 AE41">
    <cfRule type="containsText" dxfId="387" priority="40" operator="containsText" text="EXTREMO">
      <formula>NOT(ISERROR(SEARCH("EXTREMO",AE13)))</formula>
    </cfRule>
    <cfRule type="containsText" dxfId="386" priority="41" operator="containsText" text="ALTO">
      <formula>NOT(ISERROR(SEARCH("ALTO",AE13)))</formula>
    </cfRule>
    <cfRule type="containsText" dxfId="385" priority="42" operator="containsText" text="MODERADO">
      <formula>NOT(ISERROR(SEARCH("MODERADO",AE13)))</formula>
    </cfRule>
    <cfRule type="containsText" dxfId="384" priority="43" operator="containsText" text="BAJO">
      <formula>NOT(ISERROR(SEARCH("BAJO",AE13)))</formula>
    </cfRule>
  </conditionalFormatting>
  <conditionalFormatting sqref="BG13:BI14 BG16 BH16:BI43">
    <cfRule type="expression" dxfId="383" priority="39">
      <formula>#REF!="DILIGENCIE EL PLAN DE ACCIÓN"</formula>
    </cfRule>
  </conditionalFormatting>
  <conditionalFormatting sqref="BC19:BG19 BC18 BF17:BG18">
    <cfRule type="expression" dxfId="382" priority="38">
      <formula>#REF!="DILIGENCIE EL PLAN DE ACCIÓN"</formula>
    </cfRule>
  </conditionalFormatting>
  <conditionalFormatting sqref="BC20:BG22">
    <cfRule type="expression" dxfId="381" priority="37">
      <formula>#REF!="DILIGENCIE EL PLAN DE ACCIÓN"</formula>
    </cfRule>
  </conditionalFormatting>
  <conditionalFormatting sqref="BC23:BG25">
    <cfRule type="expression" dxfId="380" priority="36">
      <formula>#REF!="DILIGENCIE EL PLAN DE ACCIÓN"</formula>
    </cfRule>
  </conditionalFormatting>
  <conditionalFormatting sqref="BC26:BG28">
    <cfRule type="expression" dxfId="379" priority="35">
      <formula>#REF!="DILIGENCIE EL PLAN DE ACCIÓN"</formula>
    </cfRule>
  </conditionalFormatting>
  <conditionalFormatting sqref="BC29:BG31">
    <cfRule type="expression" dxfId="378" priority="34">
      <formula>#REF!="DILIGENCIE EL PLAN DE ACCIÓN"</formula>
    </cfRule>
  </conditionalFormatting>
  <conditionalFormatting sqref="BC32:BG34">
    <cfRule type="expression" dxfId="377" priority="33">
      <formula>#REF!="DILIGENCIE EL PLAN DE ACCIÓN"</formula>
    </cfRule>
  </conditionalFormatting>
  <conditionalFormatting sqref="BC35:BG37">
    <cfRule type="expression" dxfId="376" priority="32">
      <formula>#REF!="DILIGENCIE EL PLAN DE ACCIÓN"</formula>
    </cfRule>
  </conditionalFormatting>
  <conditionalFormatting sqref="BC38:BG40">
    <cfRule type="expression" dxfId="375" priority="31">
      <formula>#REF!="DILIGENCIE EL PLAN DE ACCIÓN"</formula>
    </cfRule>
  </conditionalFormatting>
  <conditionalFormatting sqref="BC41:BG43">
    <cfRule type="expression" dxfId="374" priority="30">
      <formula>#REF!="DILIGENCIE EL PLAN DE ACCIÓN"</formula>
    </cfRule>
  </conditionalFormatting>
  <conditionalFormatting sqref="AD13:AD43">
    <cfRule type="containsText" dxfId="373" priority="49" operator="containsText" text="CATASTRÓFICO">
      <formula>NOT(ISERROR(SEARCH("CATASTRÓFICO",AD13)))</formula>
    </cfRule>
    <cfRule type="containsText" dxfId="372" priority="50" operator="containsText" text="MAYOR">
      <formula>NOT(ISERROR(SEARCH("MAYOR",AD13)))</formula>
    </cfRule>
    <cfRule type="containsText" dxfId="371" priority="51" operator="containsText" text="MODERADO">
      <formula>NOT(ISERROR(SEARCH("MODERADO",AD13)))</formula>
    </cfRule>
  </conditionalFormatting>
  <conditionalFormatting sqref="AZ13:AZ43">
    <cfRule type="containsText" dxfId="370" priority="25" operator="containsText" text="CASI SEGURO">
      <formula>NOT(ISERROR(SEARCH("CASI SEGURO",AZ13)))</formula>
    </cfRule>
    <cfRule type="containsText" dxfId="369" priority="26" operator="containsText" text="PROBABLE">
      <formula>NOT(ISERROR(SEARCH("PROBABLE",AZ13)))</formula>
    </cfRule>
    <cfRule type="containsText" dxfId="368" priority="27" operator="containsText" text="POSIBLE">
      <formula>NOT(ISERROR(SEARCH("POSIBLE",AZ13)))</formula>
    </cfRule>
    <cfRule type="containsText" dxfId="367" priority="28" operator="containsText" text="IMPROBABLE">
      <formula>NOT(ISERROR(SEARCH("IMPROBABLE",AZ13)))</formula>
    </cfRule>
    <cfRule type="containsText" dxfId="366" priority="29" operator="containsText" text="RARA VEZ">
      <formula>NOT(ISERROR(SEARCH("RARA VEZ",AZ13)))</formula>
    </cfRule>
  </conditionalFormatting>
  <conditionalFormatting sqref="BA13:BA43">
    <cfRule type="containsText" dxfId="365" priority="22" operator="containsText" text="MODERADO">
      <formula>NOT(ISERROR(SEARCH("MODERADO",BA13)))</formula>
    </cfRule>
    <cfRule type="containsText" dxfId="364" priority="23" operator="containsText" text="MAYOR">
      <formula>NOT(ISERROR(SEARCH("MAYOR",BA13)))</formula>
    </cfRule>
    <cfRule type="containsText" dxfId="363" priority="24" operator="containsText" text="CATASTRÓFICO">
      <formula>NOT(ISERROR(SEARCH("CATASTRÓFICO",BA13)))</formula>
    </cfRule>
  </conditionalFormatting>
  <conditionalFormatting sqref="BC16:BF16 BF13:BF14">
    <cfRule type="expression" dxfId="362" priority="21">
      <formula>#REF!="DILIGENCIE EL PLAN DE ACCIÓN"</formula>
    </cfRule>
  </conditionalFormatting>
  <conditionalFormatting sqref="BD13:BD14">
    <cfRule type="expression" dxfId="361" priority="13">
      <formula>#REF!="DILIGENCIE EL PLAN DE ACCIÓN"</formula>
    </cfRule>
  </conditionalFormatting>
  <conditionalFormatting sqref="BE14">
    <cfRule type="expression" dxfId="360" priority="10">
      <formula>$AM$13="DILIGENCIE EL PLAN DE ACCIÓN"</formula>
    </cfRule>
  </conditionalFormatting>
  <conditionalFormatting sqref="BE13">
    <cfRule type="expression" dxfId="359" priority="9">
      <formula>$AM$13="DILIGENCIE EL PLAN DE ACCIÓN"</formula>
    </cfRule>
  </conditionalFormatting>
  <conditionalFormatting sqref="BC17">
    <cfRule type="expression" dxfId="358" priority="8">
      <formula>#REF!="DILIGENCIE EL PLAN DE ACCIÓN"</formula>
    </cfRule>
  </conditionalFormatting>
  <conditionalFormatting sqref="BD17">
    <cfRule type="expression" dxfId="357" priority="4">
      <formula>#REF!="DILIGENCIE EL PLAN DE ACCIÓN"</formula>
    </cfRule>
  </conditionalFormatting>
  <conditionalFormatting sqref="BD18">
    <cfRule type="expression" dxfId="356" priority="3">
      <formula>#REF!="DILIGENCIE EL PLAN DE ACCIÓN"</formula>
    </cfRule>
  </conditionalFormatting>
  <conditionalFormatting sqref="BE17">
    <cfRule type="expression" dxfId="355" priority="2">
      <formula>$AM$13="DILIGENCIE EL PLAN DE ACCIÓN"</formula>
    </cfRule>
  </conditionalFormatting>
  <conditionalFormatting sqref="BE18">
    <cfRule type="expression" dxfId="354" priority="1">
      <formula>$AM$13="DILIGENCIE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500-000000000000}">
          <x14:formula1>
            <xm:f>'Formulas Corrupción'!$AC$7:$AC$9</xm:f>
          </x14:formula1>
          <xm:sqref>BH13:BH14 BH16:BH43</xm:sqref>
        </x14:dataValidation>
        <x14:dataValidation type="list" allowBlank="1" showInputMessage="1" showErrorMessage="1" xr:uid="{00000000-0002-0000-0500-000001000000}">
          <x14:formula1>
            <xm:f>'Formulas Corrupción'!$E$7:$E$11</xm:f>
          </x14:formula1>
          <xm:sqref>G13:G43</xm:sqref>
        </x14:dataValidation>
        <x14:dataValidation type="list" allowBlank="1" showInputMessage="1" showErrorMessage="1" xr:uid="{00000000-0002-0000-0500-000002000000}">
          <x14:formula1>
            <xm:f>'Formulas Corrupción'!$P$7:$P$8</xm:f>
          </x14:formula1>
          <xm:sqref>J13:AB43</xm:sqref>
        </x14:dataValidation>
        <x14:dataValidation type="list" allowBlank="1" showInputMessage="1" showErrorMessage="1" xr:uid="{00000000-0002-0000-0500-000003000000}">
          <x14:formula1>
            <xm:f>'Formulas Corrupción'!$G$7:$G$8</xm:f>
          </x14:formula1>
          <xm:sqref>AH13:AH14 AH16:AH43</xm:sqref>
        </x14:dataValidation>
        <x14:dataValidation type="list" allowBlank="1" showInputMessage="1" showErrorMessage="1" xr:uid="{00000000-0002-0000-0500-000004000000}">
          <x14:formula1>
            <xm:f>'Formulas Corrupción'!$H$7:$H$8</xm:f>
          </x14:formula1>
          <xm:sqref>AJ13:AJ14 AJ16:AJ43</xm:sqref>
        </x14:dataValidation>
        <x14:dataValidation type="list" allowBlank="1" showInputMessage="1" showErrorMessage="1" xr:uid="{00000000-0002-0000-0500-000005000000}">
          <x14:formula1>
            <xm:f>'Formulas Corrupción'!$I$7:$I$8</xm:f>
          </x14:formula1>
          <xm:sqref>AL13:AL14 AL16:AL43</xm:sqref>
        </x14:dataValidation>
        <x14:dataValidation type="list" allowBlank="1" showInputMessage="1" showErrorMessage="1" xr:uid="{00000000-0002-0000-0500-000006000000}">
          <x14:formula1>
            <xm:f>'Formulas Corrupción'!$J$7:$J$9</xm:f>
          </x14:formula1>
          <xm:sqref>AN13:AN14 AN16:AN43</xm:sqref>
        </x14:dataValidation>
        <x14:dataValidation type="list" allowBlank="1" showInputMessage="1" showErrorMessage="1" xr:uid="{00000000-0002-0000-0500-000007000000}">
          <x14:formula1>
            <xm:f>'Formulas Corrupción'!$K$7:$K$8</xm:f>
          </x14:formula1>
          <xm:sqref>AP13:AP14 AP16:AP43</xm:sqref>
        </x14:dataValidation>
        <x14:dataValidation type="list" allowBlank="1" showInputMessage="1" showErrorMessage="1" xr:uid="{00000000-0002-0000-0500-000008000000}">
          <x14:formula1>
            <xm:f>'Formulas Corrupción'!$L$7:$L$8</xm:f>
          </x14:formula1>
          <xm:sqref>AR13:AR14 AR16:AR43</xm:sqref>
        </x14:dataValidation>
        <x14:dataValidation type="list" allowBlank="1" showInputMessage="1" showErrorMessage="1" xr:uid="{00000000-0002-0000-0500-000009000000}">
          <x14:formula1>
            <xm:f>'Formulas Corrupción'!$M$7:$M$9</xm:f>
          </x14:formula1>
          <xm:sqref>AT13:AT14 AT16:AT43</xm:sqref>
        </x14:dataValidation>
        <x14:dataValidation type="list" allowBlank="1" showInputMessage="1" showErrorMessage="1" xr:uid="{00000000-0002-0000-0500-00000A000000}">
          <x14:formula1>
            <xm:f>'Formulas Corrupción'!$Q$7:$Q$10</xm:f>
          </x14:formula1>
          <xm:sqref>BB13:BB43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BT45"/>
  <sheetViews>
    <sheetView view="pageBreakPreview" topLeftCell="AY15" zoomScale="90" zoomScaleNormal="40" zoomScaleSheetLayoutView="90" workbookViewId="0">
      <selection activeCell="BI20" sqref="BI20"/>
    </sheetView>
  </sheetViews>
  <sheetFormatPr baseColWidth="10" defaultColWidth="11.42578125" defaultRowHeight="12" x14ac:dyDescent="0.25"/>
  <cols>
    <col min="1" max="1" width="20" style="15" bestFit="1" customWidth="1"/>
    <col min="2" max="2" width="28.85546875" style="15" customWidth="1"/>
    <col min="3" max="3" width="6.7109375" style="24" customWidth="1"/>
    <col min="4" max="4" width="20" style="24"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30.28515625" style="15" customWidth="1"/>
    <col min="60" max="60" width="13.5703125" style="15" customWidth="1"/>
    <col min="61" max="61" width="90.85546875" style="15" customWidth="1"/>
    <col min="62" max="73" width="11.42578125" style="15" customWidth="1"/>
    <col min="74" max="16384" width="11.42578125" style="15"/>
  </cols>
  <sheetData>
    <row r="1" spans="1:61"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61"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61"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61"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61"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61"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61"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61"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61" ht="11.65" customHeight="1" x14ac:dyDescent="0.25">
      <c r="A11" s="102" t="s">
        <v>0</v>
      </c>
      <c r="B11" s="102" t="s">
        <v>1</v>
      </c>
      <c r="C11" s="102" t="s">
        <v>133</v>
      </c>
      <c r="D11" s="103" t="s">
        <v>65</v>
      </c>
      <c r="E11" s="103"/>
      <c r="F11" s="103"/>
      <c r="G11" s="104" t="s">
        <v>16</v>
      </c>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0" t="s">
        <v>167</v>
      </c>
      <c r="AG11" s="100" t="s">
        <v>44</v>
      </c>
      <c r="AH11" s="100" t="s">
        <v>168</v>
      </c>
      <c r="AI11" s="100"/>
      <c r="AJ11" s="100"/>
      <c r="AK11" s="100"/>
      <c r="AL11" s="100"/>
      <c r="AM11" s="100"/>
      <c r="AN11" s="100"/>
      <c r="AO11" s="100"/>
      <c r="AP11" s="100"/>
      <c r="AQ11" s="100"/>
      <c r="AR11" s="100"/>
      <c r="AS11" s="100"/>
      <c r="AT11" s="100"/>
      <c r="AU11" s="100"/>
      <c r="AV11" s="100"/>
      <c r="AW11" s="100"/>
      <c r="AX11" s="100"/>
      <c r="AY11" s="100"/>
      <c r="AZ11" s="100"/>
      <c r="BA11" s="100"/>
      <c r="BB11" s="100"/>
      <c r="BC11" s="101" t="s">
        <v>52</v>
      </c>
      <c r="BD11" s="101"/>
      <c r="BE11" s="101"/>
      <c r="BF11" s="101"/>
      <c r="BG11" s="101"/>
      <c r="BH11" s="101"/>
      <c r="BI11" s="49"/>
    </row>
    <row r="12" spans="1:61" s="18" customFormat="1" ht="87" customHeight="1" x14ac:dyDescent="0.25">
      <c r="A12" s="102"/>
      <c r="B12" s="102"/>
      <c r="C12" s="102"/>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00"/>
      <c r="AG12" s="100"/>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61" ht="107.25" customHeight="1" x14ac:dyDescent="0.25">
      <c r="A13" s="92" t="s">
        <v>123</v>
      </c>
      <c r="B13" s="137" t="s">
        <v>319</v>
      </c>
      <c r="C13" s="94" t="s">
        <v>6</v>
      </c>
      <c r="D13" s="94" t="s">
        <v>320</v>
      </c>
      <c r="E13" s="94" t="s">
        <v>321</v>
      </c>
      <c r="F13" s="94" t="s">
        <v>322</v>
      </c>
      <c r="G13" s="94" t="s">
        <v>209</v>
      </c>
      <c r="H13" s="92" t="str">
        <f>+IF(G13="NO SE HA PRESENTADO EN LOS UNTIMOS 5 AÑOS","RARA VEZ",IF(G13="AL MENOS 1 VEZ EN LOS ULTIMOS 5 AÑOS","IMPROBABLE",IF(G13="AL MENOS 1 VEZ EN LOS ULTIMOS 2 AÑOS","POSIBLE",IF(G13="AL MENOS 1 VEZ EN EL ULTIMO AÑO","PROBABLE",IF(G13="MAS DE 1 VEZ AL AÑO","CASI SEGURO","ERROR")))))</f>
        <v>RARA VEZ</v>
      </c>
      <c r="I13" s="94" t="str">
        <f>+IF(H13="MUY BAJA","20%",IF(H13="BAJA","40%",IF(H13="MEDIA","60%",IF(H13="ALTA","80%",IF(H13="MUY ALTA","100%","ERROR")))))</f>
        <v>ERROR</v>
      </c>
      <c r="J13" s="95" t="s">
        <v>218</v>
      </c>
      <c r="K13" s="95" t="s">
        <v>218</v>
      </c>
      <c r="L13" s="95" t="s">
        <v>218</v>
      </c>
      <c r="M13" s="95" t="s">
        <v>218</v>
      </c>
      <c r="N13" s="95" t="s">
        <v>218</v>
      </c>
      <c r="O13" s="95" t="s">
        <v>218</v>
      </c>
      <c r="P13" s="95" t="s">
        <v>218</v>
      </c>
      <c r="Q13" s="95" t="s">
        <v>218</v>
      </c>
      <c r="R13" s="95" t="s">
        <v>218</v>
      </c>
      <c r="S13" s="95" t="s">
        <v>218</v>
      </c>
      <c r="T13" s="95" t="s">
        <v>218</v>
      </c>
      <c r="U13" s="95" t="s">
        <v>218</v>
      </c>
      <c r="V13" s="95" t="s">
        <v>218</v>
      </c>
      <c r="W13" s="95" t="s">
        <v>218</v>
      </c>
      <c r="X13" s="95" t="s">
        <v>218</v>
      </c>
      <c r="Y13" s="95" t="s">
        <v>228</v>
      </c>
      <c r="Z13" s="95" t="s">
        <v>218</v>
      </c>
      <c r="AA13" s="95" t="s">
        <v>218</v>
      </c>
      <c r="AB13" s="95" t="s">
        <v>218</v>
      </c>
      <c r="AC13" s="94">
        <f>COUNTIF(J13:AB15,"SI")</f>
        <v>18</v>
      </c>
      <c r="AD13" s="96" t="str">
        <f t="shared" ref="AD13" si="0">+IF(AND(AC13&gt;0,AC13&lt;6),"MODERADO",IF(AC13&gt;=12,"CATASTRÓFICO",IF(AND(AC13&gt;5,AC13&lt;12),"MAYOR","")))</f>
        <v>CATASTRÓFICO</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69" t="s">
        <v>328</v>
      </c>
      <c r="AG13" s="70" t="s">
        <v>329</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93">
        <f>AVERAGE(AV13:AV15)</f>
        <v>90</v>
      </c>
      <c r="AY13" s="92" t="str">
        <f>IF(AX13&gt;95,"FUERTE",IF(AND(AX13&lt;95.01,AX13&gt;85.02),"MODERADO",IF(AND(AX13&lt;85.01,AX13&gt;1),"DEBIL","0")))</f>
        <v>MODERADO</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CATASTRÓFICO</v>
      </c>
      <c r="BB13" s="99" t="s">
        <v>229</v>
      </c>
      <c r="BC13" s="71" t="s">
        <v>337</v>
      </c>
      <c r="BD13" s="72" t="s">
        <v>338</v>
      </c>
      <c r="BE13" s="73">
        <v>44927</v>
      </c>
      <c r="BF13" s="87" t="s">
        <v>516</v>
      </c>
      <c r="BG13" s="79" t="s">
        <v>519</v>
      </c>
      <c r="BH13" s="20" t="s">
        <v>90</v>
      </c>
      <c r="BI13" s="20"/>
    </row>
    <row r="14" spans="1:61" ht="135.75" customHeight="1" x14ac:dyDescent="0.25">
      <c r="A14" s="92"/>
      <c r="B14" s="137"/>
      <c r="C14" s="94"/>
      <c r="D14" s="94"/>
      <c r="E14" s="94"/>
      <c r="F14" s="94"/>
      <c r="G14" s="94"/>
      <c r="H14" s="92"/>
      <c r="I14" s="94"/>
      <c r="J14" s="95"/>
      <c r="K14" s="95"/>
      <c r="L14" s="95"/>
      <c r="M14" s="95"/>
      <c r="N14" s="95"/>
      <c r="O14" s="95"/>
      <c r="P14" s="95"/>
      <c r="Q14" s="95"/>
      <c r="R14" s="95"/>
      <c r="S14" s="95"/>
      <c r="T14" s="95"/>
      <c r="U14" s="95"/>
      <c r="V14" s="95"/>
      <c r="W14" s="95"/>
      <c r="X14" s="95"/>
      <c r="Y14" s="95"/>
      <c r="Z14" s="95"/>
      <c r="AA14" s="95"/>
      <c r="AB14" s="95"/>
      <c r="AC14" s="94"/>
      <c r="AD14" s="96"/>
      <c r="AE14" s="92"/>
      <c r="AF14" s="69" t="s">
        <v>330</v>
      </c>
      <c r="AG14" s="70" t="s">
        <v>329</v>
      </c>
      <c r="AH14" s="22" t="s">
        <v>211</v>
      </c>
      <c r="AI14" s="22">
        <f t="shared" ref="AI14:AI42" si="1">IF(AH14="Asignado",15,0)</f>
        <v>15</v>
      </c>
      <c r="AJ14" s="22" t="s">
        <v>212</v>
      </c>
      <c r="AK14" s="22">
        <f t="shared" ref="AK14:AK42" si="2">IF(AJ14="Adecuado",15,0)</f>
        <v>15</v>
      </c>
      <c r="AL14" s="22" t="s">
        <v>213</v>
      </c>
      <c r="AM14" s="22">
        <f t="shared" ref="AM14:AM42" si="3">IF(AL14="Oportuna",15,0)</f>
        <v>15</v>
      </c>
      <c r="AN14" s="22" t="s">
        <v>224</v>
      </c>
      <c r="AO14" s="22">
        <f t="shared" ref="AO14:AO42" si="4">IF(AN14="Prevenir",15,0)</f>
        <v>0</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85</v>
      </c>
      <c r="AW14" s="60" t="str">
        <f>IF(AV14&gt;95,"FUERTE",IF(AND(AV14&lt;95.01,AV14&gt;85.02),"MODERADO",IF(AND(AV14&lt;85.01,AV14&gt;1),"DEBIL","ESTABLECER CONTROL")))</f>
        <v>DEBIL</v>
      </c>
      <c r="AX14" s="93"/>
      <c r="AY14" s="92"/>
      <c r="AZ14" s="92"/>
      <c r="BA14" s="92"/>
      <c r="BB14" s="94"/>
      <c r="BC14" s="71" t="s">
        <v>339</v>
      </c>
      <c r="BD14" s="72" t="s">
        <v>340</v>
      </c>
      <c r="BE14" s="73">
        <v>44927</v>
      </c>
      <c r="BF14" s="87" t="s">
        <v>516</v>
      </c>
      <c r="BG14" s="79" t="s">
        <v>517</v>
      </c>
      <c r="BH14" s="20" t="s">
        <v>90</v>
      </c>
      <c r="BI14" s="20"/>
    </row>
    <row r="15" spans="1:61" ht="126.75" customHeight="1" x14ac:dyDescent="0.25">
      <c r="A15" s="92"/>
      <c r="B15" s="137"/>
      <c r="C15" s="94"/>
      <c r="D15" s="94"/>
      <c r="E15" s="94"/>
      <c r="F15" s="94"/>
      <c r="G15" s="94"/>
      <c r="H15" s="92"/>
      <c r="I15" s="94"/>
      <c r="J15" s="95"/>
      <c r="K15" s="95"/>
      <c r="L15" s="95"/>
      <c r="M15" s="95"/>
      <c r="N15" s="95"/>
      <c r="O15" s="95"/>
      <c r="P15" s="95"/>
      <c r="Q15" s="95"/>
      <c r="R15" s="95"/>
      <c r="S15" s="95"/>
      <c r="T15" s="95"/>
      <c r="U15" s="95"/>
      <c r="V15" s="95"/>
      <c r="W15" s="95"/>
      <c r="X15" s="95"/>
      <c r="Y15" s="95"/>
      <c r="Z15" s="95"/>
      <c r="AA15" s="95"/>
      <c r="AB15" s="95"/>
      <c r="AC15" s="94"/>
      <c r="AD15" s="96"/>
      <c r="AE15" s="92"/>
      <c r="AF15" s="69" t="s">
        <v>331</v>
      </c>
      <c r="AG15" s="70" t="s">
        <v>332</v>
      </c>
      <c r="AH15" s="22" t="s">
        <v>211</v>
      </c>
      <c r="AI15" s="22">
        <f t="shared" si="1"/>
        <v>15</v>
      </c>
      <c r="AJ15" s="22" t="s">
        <v>212</v>
      </c>
      <c r="AK15" s="22">
        <f t="shared" si="2"/>
        <v>15</v>
      </c>
      <c r="AL15" s="22" t="s">
        <v>213</v>
      </c>
      <c r="AM15" s="22">
        <f t="shared" si="3"/>
        <v>15</v>
      </c>
      <c r="AN15" s="22" t="s">
        <v>224</v>
      </c>
      <c r="AO15" s="22">
        <f t="shared" si="4"/>
        <v>0</v>
      </c>
      <c r="AP15" s="22" t="s">
        <v>215</v>
      </c>
      <c r="AQ15" s="22">
        <f t="shared" si="5"/>
        <v>15</v>
      </c>
      <c r="AR15" s="22" t="s">
        <v>216</v>
      </c>
      <c r="AS15" s="22">
        <f t="shared" si="6"/>
        <v>15</v>
      </c>
      <c r="AT15" s="22" t="s">
        <v>217</v>
      </c>
      <c r="AU15" s="22">
        <f t="shared" si="7"/>
        <v>10</v>
      </c>
      <c r="AV15" s="22">
        <f t="shared" si="8"/>
        <v>85</v>
      </c>
      <c r="AW15" s="60" t="str">
        <f t="shared" ref="AW15:AW42" si="9">IF(AV15&gt;95,"FUERTE",IF(AND(AV15&lt;95.01,AV15&gt;85.02),"MODERADO",IF(AND(AV15&lt;85.01,AV15&gt;1),"DEBIL","ESTABLECER CONTROL")))</f>
        <v>DEBIL</v>
      </c>
      <c r="AX15" s="93"/>
      <c r="AY15" s="92"/>
      <c r="AZ15" s="92"/>
      <c r="BA15" s="92"/>
      <c r="BB15" s="94"/>
      <c r="BC15" s="71" t="s">
        <v>341</v>
      </c>
      <c r="BD15" s="72" t="s">
        <v>340</v>
      </c>
      <c r="BE15" s="73">
        <v>44927</v>
      </c>
      <c r="BF15" s="87" t="s">
        <v>516</v>
      </c>
      <c r="BG15" s="20" t="s">
        <v>518</v>
      </c>
      <c r="BH15" s="20" t="s">
        <v>90</v>
      </c>
      <c r="BI15" s="20"/>
    </row>
    <row r="16" spans="1:61" ht="36.75" customHeight="1" x14ac:dyDescent="0.25">
      <c r="A16" s="92"/>
      <c r="B16" s="137"/>
      <c r="C16" s="94" t="s">
        <v>56</v>
      </c>
      <c r="D16" s="216" t="s">
        <v>323</v>
      </c>
      <c r="E16" s="216" t="s">
        <v>324</v>
      </c>
      <c r="F16" s="216" t="s">
        <v>322</v>
      </c>
      <c r="G16" s="94" t="s">
        <v>209</v>
      </c>
      <c r="H16" s="92" t="str">
        <f t="shared" ref="H16" si="10">+IF(G16="NO SE HA PRESENTADO EN LOS UNTIMOS 5 AÑOS","RARA VEZ",IF(G16="AL MENOS 1 VEZ EN LOS ULTIMOS 5 AÑOS","IMPROBABLE",IF(G16="AL MENOS 1 VEZ EN LOS ULTIMOS 2 AÑOS","POSIBLE",IF(G16="AL MENOS 1 VEZ EN EL ULTIMO AÑO","PROBABLE",IF(G16="MAS DE 1 VEZ AL AÑO","CASI SEGURO","ERROR")))))</f>
        <v>RARA VEZ</v>
      </c>
      <c r="I16" s="94" t="str">
        <f t="shared" ref="I16" si="11">+IF(H16="MUY BAJA","20%",IF(H16="BAJA","40%",IF(H16="MEDIA","60%",IF(H16="ALTA","80%",IF(H16="MUY ALTA","100%","ERROR")))))</f>
        <v>ERROR</v>
      </c>
      <c r="J16" s="95" t="s">
        <v>218</v>
      </c>
      <c r="K16" s="95" t="s">
        <v>218</v>
      </c>
      <c r="L16" s="95" t="s">
        <v>218</v>
      </c>
      <c r="M16" s="95" t="s">
        <v>218</v>
      </c>
      <c r="N16" s="95" t="s">
        <v>218</v>
      </c>
      <c r="O16" s="95" t="s">
        <v>218</v>
      </c>
      <c r="P16" s="95" t="s">
        <v>218</v>
      </c>
      <c r="Q16" s="95" t="s">
        <v>218</v>
      </c>
      <c r="R16" s="95" t="s">
        <v>218</v>
      </c>
      <c r="S16" s="95" t="s">
        <v>218</v>
      </c>
      <c r="T16" s="95" t="s">
        <v>218</v>
      </c>
      <c r="U16" s="95" t="s">
        <v>218</v>
      </c>
      <c r="V16" s="95" t="s">
        <v>218</v>
      </c>
      <c r="W16" s="95" t="s">
        <v>218</v>
      </c>
      <c r="X16" s="95" t="s">
        <v>218</v>
      </c>
      <c r="Y16" s="95" t="s">
        <v>228</v>
      </c>
      <c r="Z16" s="95" t="s">
        <v>218</v>
      </c>
      <c r="AA16" s="95" t="s">
        <v>218</v>
      </c>
      <c r="AB16" s="95" t="s">
        <v>228</v>
      </c>
      <c r="AC16" s="94">
        <f t="shared" ref="AC16" si="12">COUNTIF(J16:AB18,"SI")</f>
        <v>17</v>
      </c>
      <c r="AD16" s="96" t="str">
        <f t="shared" ref="AD16:AD40" si="13">+IF(AND(AC16&gt;0,AC16&lt;6),"MODERADO",IF(AC16&gt;=12,"CATASTRÓFICO",IF(AND(AC16&gt;5,AC16&lt;12),"MAYOR","")))</f>
        <v>CATASTRÓFICO</v>
      </c>
      <c r="AE16" s="92"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69" t="s">
        <v>333</v>
      </c>
      <c r="AG16" s="70" t="s">
        <v>334</v>
      </c>
      <c r="AH16" s="22" t="s">
        <v>211</v>
      </c>
      <c r="AI16" s="22">
        <f t="shared" si="1"/>
        <v>15</v>
      </c>
      <c r="AJ16" s="22" t="s">
        <v>212</v>
      </c>
      <c r="AK16" s="22">
        <f t="shared" si="2"/>
        <v>15</v>
      </c>
      <c r="AL16" s="22" t="s">
        <v>213</v>
      </c>
      <c r="AM16" s="22">
        <f t="shared" si="3"/>
        <v>15</v>
      </c>
      <c r="AN16" s="22" t="s">
        <v>214</v>
      </c>
      <c r="AO16" s="22">
        <f t="shared" si="4"/>
        <v>15</v>
      </c>
      <c r="AP16" s="22" t="s">
        <v>215</v>
      </c>
      <c r="AQ16" s="22">
        <f t="shared" si="5"/>
        <v>15</v>
      </c>
      <c r="AR16" s="22" t="s">
        <v>216</v>
      </c>
      <c r="AS16" s="22">
        <f t="shared" si="6"/>
        <v>15</v>
      </c>
      <c r="AT16" s="22" t="s">
        <v>217</v>
      </c>
      <c r="AU16" s="22">
        <f t="shared" si="7"/>
        <v>10</v>
      </c>
      <c r="AV16" s="22">
        <f t="shared" si="8"/>
        <v>100</v>
      </c>
      <c r="AW16" s="60" t="str">
        <f t="shared" si="9"/>
        <v>FUERTE</v>
      </c>
      <c r="AX16" s="93">
        <f t="shared" ref="AX16" si="15">AVERAGE(AV16:AV18)</f>
        <v>61.666666666666664</v>
      </c>
      <c r="AY16" s="92" t="str">
        <f t="shared" ref="AY16" si="16">IF(AX16&gt;95,"FUERTE",IF(AND(AX16&lt;95.01,AX16&gt;85.02),"MODERADO",IF(AND(AX16&lt;85.01,AX16&gt;1),"DEBIL","0")))</f>
        <v>DEBIL</v>
      </c>
      <c r="AZ16" s="92"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RARA VEZ</v>
      </c>
      <c r="BA16" s="96" t="str">
        <f t="shared" ref="BA16" si="18">AD16</f>
        <v>CATASTRÓFICO</v>
      </c>
      <c r="BB16" s="99" t="s">
        <v>229</v>
      </c>
      <c r="BC16" s="218" t="s">
        <v>342</v>
      </c>
      <c r="BD16" s="216" t="s">
        <v>343</v>
      </c>
      <c r="BE16" s="219">
        <v>44958</v>
      </c>
      <c r="BF16" s="219" t="s">
        <v>516</v>
      </c>
      <c r="BG16" s="148" t="s">
        <v>520</v>
      </c>
      <c r="BH16" s="150" t="s">
        <v>90</v>
      </c>
      <c r="BI16" s="20"/>
    </row>
    <row r="17" spans="1:72" ht="42.75" customHeight="1" x14ac:dyDescent="0.25">
      <c r="A17" s="92"/>
      <c r="B17" s="137"/>
      <c r="C17" s="94"/>
      <c r="D17" s="217"/>
      <c r="E17" s="217"/>
      <c r="F17" s="217"/>
      <c r="G17" s="94"/>
      <c r="H17" s="92"/>
      <c r="I17" s="94"/>
      <c r="J17" s="95"/>
      <c r="K17" s="95"/>
      <c r="L17" s="95"/>
      <c r="M17" s="95"/>
      <c r="N17" s="95"/>
      <c r="O17" s="95"/>
      <c r="P17" s="95"/>
      <c r="Q17" s="95"/>
      <c r="R17" s="95"/>
      <c r="S17" s="95"/>
      <c r="T17" s="95"/>
      <c r="U17" s="95"/>
      <c r="V17" s="95"/>
      <c r="W17" s="95"/>
      <c r="X17" s="95"/>
      <c r="Y17" s="95"/>
      <c r="Z17" s="95"/>
      <c r="AA17" s="95"/>
      <c r="AB17" s="95"/>
      <c r="AC17" s="94"/>
      <c r="AD17" s="96"/>
      <c r="AE17" s="92"/>
      <c r="AF17" s="69" t="s">
        <v>335</v>
      </c>
      <c r="AG17" s="70" t="s">
        <v>336</v>
      </c>
      <c r="AH17" s="22" t="s">
        <v>211</v>
      </c>
      <c r="AI17" s="22">
        <f t="shared" si="1"/>
        <v>15</v>
      </c>
      <c r="AJ17" s="22" t="s">
        <v>212</v>
      </c>
      <c r="AK17" s="22">
        <f t="shared" si="2"/>
        <v>15</v>
      </c>
      <c r="AL17" s="22" t="s">
        <v>213</v>
      </c>
      <c r="AM17" s="22">
        <f t="shared" si="3"/>
        <v>15</v>
      </c>
      <c r="AN17" s="22" t="s">
        <v>224</v>
      </c>
      <c r="AO17" s="22">
        <f t="shared" si="4"/>
        <v>0</v>
      </c>
      <c r="AP17" s="22" t="s">
        <v>215</v>
      </c>
      <c r="AQ17" s="22">
        <f t="shared" ref="AQ17" si="19">IF(AP17="Confiable",15,0)</f>
        <v>15</v>
      </c>
      <c r="AR17" s="22" t="s">
        <v>216</v>
      </c>
      <c r="AS17" s="22">
        <f t="shared" si="6"/>
        <v>15</v>
      </c>
      <c r="AT17" s="22" t="s">
        <v>217</v>
      </c>
      <c r="AU17" s="22">
        <f t="shared" si="7"/>
        <v>10</v>
      </c>
      <c r="AV17" s="22">
        <f t="shared" si="8"/>
        <v>85</v>
      </c>
      <c r="AW17" s="60" t="str">
        <f t="shared" si="9"/>
        <v>DEBIL</v>
      </c>
      <c r="AX17" s="93"/>
      <c r="AY17" s="92"/>
      <c r="AZ17" s="92"/>
      <c r="BA17" s="92"/>
      <c r="BB17" s="94"/>
      <c r="BC17" s="218"/>
      <c r="BD17" s="216"/>
      <c r="BE17" s="219"/>
      <c r="BF17" s="219"/>
      <c r="BG17" s="149"/>
      <c r="BH17" s="151"/>
      <c r="BI17" s="20"/>
    </row>
    <row r="18" spans="1:72" ht="49.9" hidden="1" customHeight="1" thickBot="1" x14ac:dyDescent="0.3">
      <c r="A18" s="92"/>
      <c r="B18" s="137"/>
      <c r="C18" s="94"/>
      <c r="D18" s="217"/>
      <c r="E18" s="217"/>
      <c r="F18" s="217"/>
      <c r="G18" s="94"/>
      <c r="H18" s="92"/>
      <c r="I18" s="94"/>
      <c r="J18" s="95"/>
      <c r="K18" s="95"/>
      <c r="L18" s="95"/>
      <c r="M18" s="95"/>
      <c r="N18" s="95"/>
      <c r="O18" s="95"/>
      <c r="P18" s="95"/>
      <c r="Q18" s="95"/>
      <c r="R18" s="95"/>
      <c r="S18" s="95"/>
      <c r="T18" s="95"/>
      <c r="U18" s="95"/>
      <c r="V18" s="95"/>
      <c r="W18" s="95"/>
      <c r="X18" s="95"/>
      <c r="Y18" s="95"/>
      <c r="Z18" s="95"/>
      <c r="AA18" s="95"/>
      <c r="AB18" s="95"/>
      <c r="AC18" s="94"/>
      <c r="AD18" s="96"/>
      <c r="AE18" s="92"/>
      <c r="AF18" s="57"/>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93"/>
      <c r="AY18" s="92"/>
      <c r="AZ18" s="92"/>
      <c r="BA18" s="92"/>
      <c r="BB18" s="94"/>
      <c r="BC18" s="20"/>
      <c r="BD18" s="20"/>
      <c r="BE18" s="20"/>
      <c r="BF18" s="20"/>
      <c r="BG18" s="20"/>
      <c r="BH18" s="20"/>
      <c r="BI18" s="20"/>
    </row>
    <row r="19" spans="1:72" ht="76.5" customHeight="1" x14ac:dyDescent="0.25">
      <c r="A19" s="92"/>
      <c r="B19" s="137"/>
      <c r="C19" s="94" t="s">
        <v>57</v>
      </c>
      <c r="D19" s="216" t="s">
        <v>325</v>
      </c>
      <c r="E19" s="216" t="s">
        <v>326</v>
      </c>
      <c r="F19" s="216" t="s">
        <v>327</v>
      </c>
      <c r="G19" s="94" t="s">
        <v>209</v>
      </c>
      <c r="H19" s="92" t="str">
        <f t="shared" ref="H19" si="20">+IF(G19="NO SE HA PRESENTADO EN LOS UNTIMOS 5 AÑOS","RARA VEZ",IF(G19="AL MENOS 1 VEZ EN LOS ULTIMOS 5 AÑOS","IMPROBABLE",IF(G19="AL MENOS 1 VEZ EN LOS ULTIMOS 2 AÑOS","POSIBLE",IF(G19="AL MENOS 1 VEZ EN EL ULTIMO AÑO","PROBABLE",IF(G19="MAS DE 1 VEZ AL AÑO","CASI SEGURO","ERROR")))))</f>
        <v>RARA VEZ</v>
      </c>
      <c r="I19" s="94" t="str">
        <f t="shared" ref="I19" si="21">+IF(H19="MUY BAJA","20%",IF(H19="BAJA","40%",IF(H19="MEDIA","60%",IF(H19="ALTA","80%",IF(H19="MUY ALTA","100%","ERROR")))))</f>
        <v>ERROR</v>
      </c>
      <c r="J19" s="95" t="s">
        <v>218</v>
      </c>
      <c r="K19" s="95" t="s">
        <v>218</v>
      </c>
      <c r="L19" s="95" t="s">
        <v>218</v>
      </c>
      <c r="M19" s="95" t="s">
        <v>218</v>
      </c>
      <c r="N19" s="95" t="s">
        <v>218</v>
      </c>
      <c r="O19" s="95" t="s">
        <v>228</v>
      </c>
      <c r="P19" s="95" t="s">
        <v>218</v>
      </c>
      <c r="Q19" s="95" t="s">
        <v>228</v>
      </c>
      <c r="R19" s="95" t="s">
        <v>228</v>
      </c>
      <c r="S19" s="95" t="s">
        <v>218</v>
      </c>
      <c r="T19" s="95" t="s">
        <v>218</v>
      </c>
      <c r="U19" s="95" t="s">
        <v>218</v>
      </c>
      <c r="V19" s="95" t="s">
        <v>218</v>
      </c>
      <c r="W19" s="95" t="s">
        <v>218</v>
      </c>
      <c r="X19" s="95" t="s">
        <v>218</v>
      </c>
      <c r="Y19" s="95" t="s">
        <v>228</v>
      </c>
      <c r="Z19" s="95" t="s">
        <v>218</v>
      </c>
      <c r="AA19" s="95" t="s">
        <v>218</v>
      </c>
      <c r="AB19" s="95" t="s">
        <v>218</v>
      </c>
      <c r="AC19" s="94">
        <f t="shared" ref="AC19" si="22">COUNTIF(J19:AB21,"SI")</f>
        <v>15</v>
      </c>
      <c r="AD19" s="96" t="str">
        <f t="shared" si="13"/>
        <v>CATASTRÓFICO</v>
      </c>
      <c r="AE19" s="92" t="str">
        <f t="shared" ref="AE19" si="23">+IF((H19="RARA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EXTREMO</v>
      </c>
      <c r="AF19" s="69" t="s">
        <v>328</v>
      </c>
      <c r="AG19" s="70" t="s">
        <v>329</v>
      </c>
      <c r="AH19" s="22" t="s">
        <v>211</v>
      </c>
      <c r="AI19" s="22">
        <f t="shared" si="1"/>
        <v>15</v>
      </c>
      <c r="AJ19" s="22" t="s">
        <v>212</v>
      </c>
      <c r="AK19" s="22">
        <f t="shared" si="2"/>
        <v>15</v>
      </c>
      <c r="AL19" s="22" t="s">
        <v>213</v>
      </c>
      <c r="AM19" s="22">
        <f t="shared" si="3"/>
        <v>15</v>
      </c>
      <c r="AN19" s="22" t="s">
        <v>214</v>
      </c>
      <c r="AO19" s="22">
        <f t="shared" si="4"/>
        <v>15</v>
      </c>
      <c r="AP19" s="22" t="s">
        <v>215</v>
      </c>
      <c r="AQ19" s="22">
        <f t="shared" ref="AQ19:AQ21" si="24">IF(AP19="Confiable",15,0)</f>
        <v>15</v>
      </c>
      <c r="AR19" s="22" t="s">
        <v>216</v>
      </c>
      <c r="AS19" s="22">
        <f t="shared" si="6"/>
        <v>15</v>
      </c>
      <c r="AT19" s="22" t="s">
        <v>217</v>
      </c>
      <c r="AU19" s="22">
        <f t="shared" si="7"/>
        <v>10</v>
      </c>
      <c r="AV19" s="22">
        <f t="shared" si="8"/>
        <v>100</v>
      </c>
      <c r="AW19" s="60" t="str">
        <f t="shared" si="9"/>
        <v>FUERTE</v>
      </c>
      <c r="AX19" s="93">
        <f t="shared" ref="AX19" si="25">AVERAGE(AV19:AV21)</f>
        <v>90</v>
      </c>
      <c r="AY19" s="92" t="str">
        <f t="shared" ref="AY19" si="26">IF(AX19&gt;95,"FUERTE",IF(AND(AX19&lt;95.01,AX19&gt;85.02),"MODERADO",IF(AND(AX19&lt;85.01,AX19&gt;1),"DEBIL","0")))</f>
        <v>MODERADO</v>
      </c>
      <c r="AZ19" s="92" t="str">
        <f t="shared" ref="AZ19" si="27">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RARA VEZ</v>
      </c>
      <c r="BA19" s="96" t="str">
        <f t="shared" ref="BA19" si="28">AD19</f>
        <v>CATASTRÓFICO</v>
      </c>
      <c r="BB19" s="99" t="s">
        <v>229</v>
      </c>
      <c r="BC19" s="71" t="s">
        <v>337</v>
      </c>
      <c r="BD19" s="72" t="s">
        <v>338</v>
      </c>
      <c r="BE19" s="73">
        <v>44927</v>
      </c>
      <c r="BF19" s="87" t="s">
        <v>516</v>
      </c>
      <c r="BG19" s="79" t="s">
        <v>519</v>
      </c>
      <c r="BH19" s="20" t="s">
        <v>90</v>
      </c>
      <c r="BI19" s="20"/>
    </row>
    <row r="20" spans="1:72" ht="144" x14ac:dyDescent="0.25">
      <c r="A20" s="92"/>
      <c r="B20" s="137"/>
      <c r="C20" s="94"/>
      <c r="D20" s="217"/>
      <c r="E20" s="217"/>
      <c r="F20" s="217"/>
      <c r="G20" s="94"/>
      <c r="H20" s="92"/>
      <c r="I20" s="94"/>
      <c r="J20" s="95"/>
      <c r="K20" s="95"/>
      <c r="L20" s="95"/>
      <c r="M20" s="95"/>
      <c r="N20" s="95"/>
      <c r="O20" s="95"/>
      <c r="P20" s="95"/>
      <c r="Q20" s="95"/>
      <c r="R20" s="95"/>
      <c r="S20" s="95"/>
      <c r="T20" s="95"/>
      <c r="U20" s="95"/>
      <c r="V20" s="95"/>
      <c r="W20" s="95"/>
      <c r="X20" s="95"/>
      <c r="Y20" s="95"/>
      <c r="Z20" s="95"/>
      <c r="AA20" s="95"/>
      <c r="AB20" s="95"/>
      <c r="AC20" s="94"/>
      <c r="AD20" s="96"/>
      <c r="AE20" s="92"/>
      <c r="AF20" s="69" t="s">
        <v>330</v>
      </c>
      <c r="AG20" s="70" t="s">
        <v>329</v>
      </c>
      <c r="AH20" s="22" t="s">
        <v>211</v>
      </c>
      <c r="AI20" s="22">
        <f t="shared" si="1"/>
        <v>15</v>
      </c>
      <c r="AJ20" s="22" t="s">
        <v>212</v>
      </c>
      <c r="AK20" s="22">
        <f t="shared" si="2"/>
        <v>15</v>
      </c>
      <c r="AL20" s="22" t="s">
        <v>213</v>
      </c>
      <c r="AM20" s="22">
        <f t="shared" si="3"/>
        <v>15</v>
      </c>
      <c r="AN20" s="22" t="s">
        <v>224</v>
      </c>
      <c r="AO20" s="22">
        <f t="shared" si="4"/>
        <v>0</v>
      </c>
      <c r="AP20" s="22" t="s">
        <v>215</v>
      </c>
      <c r="AQ20" s="22">
        <f t="shared" si="24"/>
        <v>15</v>
      </c>
      <c r="AR20" s="22" t="s">
        <v>216</v>
      </c>
      <c r="AS20" s="22">
        <f t="shared" si="6"/>
        <v>15</v>
      </c>
      <c r="AT20" s="22" t="s">
        <v>217</v>
      </c>
      <c r="AU20" s="22">
        <f t="shared" si="7"/>
        <v>10</v>
      </c>
      <c r="AV20" s="22">
        <f t="shared" si="8"/>
        <v>85</v>
      </c>
      <c r="AW20" s="60" t="str">
        <f t="shared" si="9"/>
        <v>DEBIL</v>
      </c>
      <c r="AX20" s="93"/>
      <c r="AY20" s="92"/>
      <c r="AZ20" s="92"/>
      <c r="BA20" s="92"/>
      <c r="BB20" s="94"/>
      <c r="BC20" s="71" t="s">
        <v>339</v>
      </c>
      <c r="BD20" s="72" t="s">
        <v>340</v>
      </c>
      <c r="BE20" s="73">
        <v>44927</v>
      </c>
      <c r="BF20" s="87" t="s">
        <v>516</v>
      </c>
      <c r="BG20" s="79" t="s">
        <v>517</v>
      </c>
      <c r="BH20" s="20" t="s">
        <v>90</v>
      </c>
      <c r="BI20" s="20"/>
    </row>
    <row r="21" spans="1:72" ht="84" x14ac:dyDescent="0.25">
      <c r="A21" s="92"/>
      <c r="B21" s="137"/>
      <c r="C21" s="94"/>
      <c r="D21" s="217"/>
      <c r="E21" s="217"/>
      <c r="F21" s="217"/>
      <c r="G21" s="94"/>
      <c r="H21" s="92"/>
      <c r="I21" s="94"/>
      <c r="J21" s="95"/>
      <c r="K21" s="95"/>
      <c r="L21" s="95"/>
      <c r="M21" s="95"/>
      <c r="N21" s="95"/>
      <c r="O21" s="95"/>
      <c r="P21" s="95"/>
      <c r="Q21" s="95"/>
      <c r="R21" s="95"/>
      <c r="S21" s="95"/>
      <c r="T21" s="95"/>
      <c r="U21" s="95"/>
      <c r="V21" s="95"/>
      <c r="W21" s="95"/>
      <c r="X21" s="95"/>
      <c r="Y21" s="95"/>
      <c r="Z21" s="95"/>
      <c r="AA21" s="95"/>
      <c r="AB21" s="95"/>
      <c r="AC21" s="94"/>
      <c r="AD21" s="96"/>
      <c r="AE21" s="92"/>
      <c r="AF21" s="69" t="s">
        <v>331</v>
      </c>
      <c r="AG21" s="70" t="s">
        <v>332</v>
      </c>
      <c r="AH21" s="22" t="s">
        <v>211</v>
      </c>
      <c r="AI21" s="22">
        <f t="shared" si="1"/>
        <v>15</v>
      </c>
      <c r="AJ21" s="22" t="s">
        <v>212</v>
      </c>
      <c r="AK21" s="22">
        <f t="shared" si="2"/>
        <v>15</v>
      </c>
      <c r="AL21" s="22" t="s">
        <v>213</v>
      </c>
      <c r="AM21" s="22">
        <f t="shared" si="3"/>
        <v>15</v>
      </c>
      <c r="AN21" s="22" t="s">
        <v>224</v>
      </c>
      <c r="AO21" s="22">
        <f t="shared" si="4"/>
        <v>0</v>
      </c>
      <c r="AP21" s="22" t="s">
        <v>215</v>
      </c>
      <c r="AQ21" s="22">
        <f t="shared" si="24"/>
        <v>15</v>
      </c>
      <c r="AR21" s="22" t="s">
        <v>216</v>
      </c>
      <c r="AS21" s="22">
        <f t="shared" si="6"/>
        <v>15</v>
      </c>
      <c r="AT21" s="22" t="s">
        <v>217</v>
      </c>
      <c r="AU21" s="22">
        <f t="shared" si="7"/>
        <v>10</v>
      </c>
      <c r="AV21" s="22">
        <f t="shared" si="8"/>
        <v>85</v>
      </c>
      <c r="AW21" s="60" t="str">
        <f t="shared" si="9"/>
        <v>DEBIL</v>
      </c>
      <c r="AX21" s="93"/>
      <c r="AY21" s="92"/>
      <c r="AZ21" s="92"/>
      <c r="BA21" s="92"/>
      <c r="BB21" s="94"/>
      <c r="BC21" s="71" t="s">
        <v>341</v>
      </c>
      <c r="BD21" s="72" t="s">
        <v>340</v>
      </c>
      <c r="BE21" s="73">
        <v>44927</v>
      </c>
      <c r="BF21" s="87" t="s">
        <v>516</v>
      </c>
      <c r="BG21" s="20" t="s">
        <v>518</v>
      </c>
      <c r="BH21" s="20" t="s">
        <v>90</v>
      </c>
      <c r="BI21" s="20"/>
    </row>
    <row r="22" spans="1:72" ht="49.9" hidden="1" customHeight="1" thickBot="1" x14ac:dyDescent="0.3">
      <c r="A22" s="92"/>
      <c r="B22" s="137"/>
      <c r="C22" s="94" t="s">
        <v>58</v>
      </c>
      <c r="D22" s="94"/>
      <c r="E22" s="94"/>
      <c r="F22" s="94"/>
      <c r="G22" s="94"/>
      <c r="H22" s="92" t="str">
        <f t="shared" ref="H22" si="29">+IF(G22="NO SE HA PRESENTADO EN LOS UNTIMOS 5 AÑOS","RARA VEZ",IF(G22="AL MENOS 1 VEZ EN LOS ULTIMOS 5 AÑOS","IMPROBABLE",IF(G22="AL MENOS 1 VEZ EN LOS ULTIMOS 2 AÑOS","POSIBLE",IF(G22="AL MENOS 1 VEZ EN EL ULTIMO AÑO","PROBABLE",IF(G22="MAS DE 1 VEZ AL AÑO","CASI SEGURO","ERROR")))))</f>
        <v>ERROR</v>
      </c>
      <c r="I22" s="94" t="str">
        <f t="shared" ref="I22" si="30">+IF(H22="MUY BAJA","20%",IF(H22="BAJA","40%",IF(H22="MEDIA","60%",IF(H22="ALTA","80%",IF(H22="MUY ALTA","100%","ERROR")))))</f>
        <v>ERROR</v>
      </c>
      <c r="J22" s="95"/>
      <c r="K22" s="95"/>
      <c r="L22" s="95"/>
      <c r="M22" s="95"/>
      <c r="N22" s="95"/>
      <c r="O22" s="95"/>
      <c r="P22" s="95"/>
      <c r="Q22" s="95"/>
      <c r="R22" s="95"/>
      <c r="S22" s="95"/>
      <c r="T22" s="95"/>
      <c r="U22" s="95"/>
      <c r="V22" s="95"/>
      <c r="W22" s="95"/>
      <c r="X22" s="95"/>
      <c r="Y22" s="95"/>
      <c r="Z22" s="95"/>
      <c r="AA22" s="95"/>
      <c r="AB22" s="95"/>
      <c r="AC22" s="94">
        <f t="shared" ref="AC22" si="31">COUNTIF(J22:AB24,"SI")</f>
        <v>0</v>
      </c>
      <c r="AD22" s="96" t="str">
        <f t="shared" si="13"/>
        <v/>
      </c>
      <c r="AE22" s="92" t="str">
        <f t="shared" ref="AE22" si="32">+IF((H22="RARA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93">
        <f t="shared" ref="AX22" si="33">AVERAGE(AV22:AV24)</f>
        <v>0</v>
      </c>
      <c r="AY22" s="92" t="str">
        <f t="shared" ref="AY22" si="34">IF(AX22&gt;95,"FUERTE",IF(AND(AX22&lt;95.01,AX22&gt;85.02),"MODERADO",IF(AND(AX22&lt;85.01,AX22&gt;1),"DEBIL","0")))</f>
        <v>0</v>
      </c>
      <c r="AZ22" s="92" t="str">
        <f t="shared" ref="AZ22" si="35">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96" t="str">
        <f t="shared" ref="BA22" si="36">AD22</f>
        <v/>
      </c>
      <c r="BB22" s="99"/>
      <c r="BC22" s="20"/>
      <c r="BD22" s="20"/>
      <c r="BE22" s="20"/>
      <c r="BF22" s="20"/>
      <c r="BG22" s="20"/>
      <c r="BH22" s="20"/>
      <c r="BI22" s="20"/>
      <c r="BT22" s="15" t="s">
        <v>24</v>
      </c>
    </row>
    <row r="23" spans="1:72" ht="49.9" hidden="1" customHeight="1" thickBot="1" x14ac:dyDescent="0.3">
      <c r="A23" s="92"/>
      <c r="B23" s="137"/>
      <c r="C23" s="94"/>
      <c r="D23" s="94"/>
      <c r="E23" s="94"/>
      <c r="F23" s="94"/>
      <c r="G23" s="94"/>
      <c r="H23" s="92"/>
      <c r="I23" s="94"/>
      <c r="J23" s="95"/>
      <c r="K23" s="95"/>
      <c r="L23" s="95"/>
      <c r="M23" s="95"/>
      <c r="N23" s="95"/>
      <c r="O23" s="95"/>
      <c r="P23" s="95"/>
      <c r="Q23" s="95"/>
      <c r="R23" s="95"/>
      <c r="S23" s="95"/>
      <c r="T23" s="95"/>
      <c r="U23" s="95"/>
      <c r="V23" s="95"/>
      <c r="W23" s="95"/>
      <c r="X23" s="95"/>
      <c r="Y23" s="95"/>
      <c r="Z23" s="95"/>
      <c r="AA23" s="95"/>
      <c r="AB23" s="95"/>
      <c r="AC23" s="94"/>
      <c r="AD23" s="96"/>
      <c r="AE23" s="92"/>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93"/>
      <c r="AY23" s="92"/>
      <c r="AZ23" s="92"/>
      <c r="BA23" s="92"/>
      <c r="BB23" s="94"/>
      <c r="BC23" s="20"/>
      <c r="BD23" s="20"/>
      <c r="BE23" s="20"/>
      <c r="BF23" s="20"/>
      <c r="BG23" s="20"/>
      <c r="BH23" s="20"/>
      <c r="BI23" s="20"/>
      <c r="BT23" s="15" t="s">
        <v>25</v>
      </c>
    </row>
    <row r="24" spans="1:72" ht="49.9" hidden="1" customHeight="1" thickBot="1" x14ac:dyDescent="0.3">
      <c r="A24" s="92"/>
      <c r="B24" s="137"/>
      <c r="C24" s="94"/>
      <c r="D24" s="94"/>
      <c r="E24" s="94"/>
      <c r="F24" s="94"/>
      <c r="G24" s="94"/>
      <c r="H24" s="92"/>
      <c r="I24" s="94"/>
      <c r="J24" s="95"/>
      <c r="K24" s="95"/>
      <c r="L24" s="95"/>
      <c r="M24" s="95"/>
      <c r="N24" s="95"/>
      <c r="O24" s="95"/>
      <c r="P24" s="95"/>
      <c r="Q24" s="95"/>
      <c r="R24" s="95"/>
      <c r="S24" s="95"/>
      <c r="T24" s="95"/>
      <c r="U24" s="95"/>
      <c r="V24" s="95"/>
      <c r="W24" s="95"/>
      <c r="X24" s="95"/>
      <c r="Y24" s="95"/>
      <c r="Z24" s="95"/>
      <c r="AA24" s="95"/>
      <c r="AB24" s="95"/>
      <c r="AC24" s="94"/>
      <c r="AD24" s="96"/>
      <c r="AE24" s="92"/>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93"/>
      <c r="AY24" s="92"/>
      <c r="AZ24" s="92"/>
      <c r="BA24" s="92"/>
      <c r="BB24" s="94"/>
      <c r="BC24" s="20"/>
      <c r="BD24" s="20"/>
      <c r="BE24" s="20"/>
      <c r="BF24" s="20"/>
      <c r="BG24" s="20"/>
      <c r="BH24" s="20"/>
      <c r="BI24" s="20"/>
      <c r="BT24" s="15" t="s">
        <v>26</v>
      </c>
    </row>
    <row r="25" spans="1:72" ht="49.9" hidden="1" customHeight="1" thickBot="1" x14ac:dyDescent="0.3">
      <c r="A25" s="92"/>
      <c r="B25" s="137"/>
      <c r="C25" s="94" t="s">
        <v>59</v>
      </c>
      <c r="D25" s="94"/>
      <c r="E25" s="94"/>
      <c r="F25" s="94"/>
      <c r="G25" s="94"/>
      <c r="H25" s="92" t="str">
        <f t="shared" ref="H25" si="37">+IF(G25="NO SE HA PRESENTADO EN LOS UNTIMOS 5 AÑOS","RARA VEZ",IF(G25="AL MENOS 1 VEZ EN LOS ULTIMOS 5 AÑOS","IMPROBABLE",IF(G25="AL MENOS 1 VEZ EN LOS ULTIMOS 2 AÑOS","POSIBLE",IF(G25="AL MENOS 1 VEZ EN EL ULTIMO AÑO","PROBABLE",IF(G25="MAS DE 1 VEZ AL AÑO","CASI SEGURO","ERROR")))))</f>
        <v>ERROR</v>
      </c>
      <c r="I25" s="94" t="str">
        <f t="shared" ref="I25" si="38">+IF(H25="MUY BAJA","20%",IF(H25="BAJA","40%",IF(H25="MEDIA","60%",IF(H25="ALTA","80%",IF(H25="MUY ALTA","100%","ERROR")))))</f>
        <v>ERROR</v>
      </c>
      <c r="J25" s="95"/>
      <c r="K25" s="95"/>
      <c r="L25" s="95"/>
      <c r="M25" s="95"/>
      <c r="N25" s="95"/>
      <c r="O25" s="95"/>
      <c r="P25" s="95"/>
      <c r="Q25" s="95"/>
      <c r="R25" s="95"/>
      <c r="S25" s="95"/>
      <c r="T25" s="95"/>
      <c r="U25" s="95"/>
      <c r="V25" s="95"/>
      <c r="W25" s="95"/>
      <c r="X25" s="95"/>
      <c r="Y25" s="95"/>
      <c r="Z25" s="95"/>
      <c r="AA25" s="95"/>
      <c r="AB25" s="95"/>
      <c r="AC25" s="94">
        <f t="shared" ref="AC25" si="39">COUNTIF(J25:AB27,"SI")</f>
        <v>0</v>
      </c>
      <c r="AD25" s="96" t="str">
        <f t="shared" si="13"/>
        <v/>
      </c>
      <c r="AE25" s="92" t="str">
        <f t="shared" ref="AE25" si="40">+IF((H25="RARA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93">
        <f t="shared" ref="AX25" si="41">AVERAGE(AV25:AV27)</f>
        <v>0</v>
      </c>
      <c r="AY25" s="92" t="str">
        <f t="shared" ref="AY25" si="42">IF(AX25&gt;95,"FUERTE",IF(AND(AX25&lt;95.01,AX25&gt;85.02),"MODERADO",IF(AND(AX25&lt;85.01,AX25&gt;1),"DEBIL","0")))</f>
        <v>0</v>
      </c>
      <c r="AZ25" s="92" t="str">
        <f t="shared" ref="AZ25" si="43">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96" t="str">
        <f t="shared" ref="BA25" si="44">AD25</f>
        <v/>
      </c>
      <c r="BB25" s="99"/>
      <c r="BC25" s="20"/>
      <c r="BD25" s="20"/>
      <c r="BE25" s="20"/>
      <c r="BF25" s="20"/>
      <c r="BG25" s="20"/>
      <c r="BH25" s="20"/>
      <c r="BI25" s="20"/>
    </row>
    <row r="26" spans="1:72" ht="49.9" hidden="1" customHeight="1" thickBot="1" x14ac:dyDescent="0.3">
      <c r="A26" s="92"/>
      <c r="B26" s="137"/>
      <c r="C26" s="94"/>
      <c r="D26" s="94"/>
      <c r="E26" s="94"/>
      <c r="F26" s="94"/>
      <c r="G26" s="94"/>
      <c r="H26" s="92"/>
      <c r="I26" s="94"/>
      <c r="J26" s="95"/>
      <c r="K26" s="95"/>
      <c r="L26" s="95"/>
      <c r="M26" s="95"/>
      <c r="N26" s="95"/>
      <c r="O26" s="95"/>
      <c r="P26" s="95"/>
      <c r="Q26" s="95"/>
      <c r="R26" s="95"/>
      <c r="S26" s="95"/>
      <c r="T26" s="95"/>
      <c r="U26" s="95"/>
      <c r="V26" s="95"/>
      <c r="W26" s="95"/>
      <c r="X26" s="95"/>
      <c r="Y26" s="95"/>
      <c r="Z26" s="95"/>
      <c r="AA26" s="95"/>
      <c r="AB26" s="95"/>
      <c r="AC26" s="94"/>
      <c r="AD26" s="96"/>
      <c r="AE26" s="92"/>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93"/>
      <c r="AY26" s="92"/>
      <c r="AZ26" s="92"/>
      <c r="BA26" s="92"/>
      <c r="BB26" s="94"/>
      <c r="BC26" s="20"/>
      <c r="BD26" s="20"/>
      <c r="BE26" s="20"/>
      <c r="BF26" s="20"/>
      <c r="BG26" s="20"/>
      <c r="BH26" s="20"/>
      <c r="BI26" s="20"/>
    </row>
    <row r="27" spans="1:72" ht="49.9" hidden="1" customHeight="1" thickBot="1" x14ac:dyDescent="0.3">
      <c r="A27" s="92"/>
      <c r="B27" s="137"/>
      <c r="C27" s="94"/>
      <c r="D27" s="94"/>
      <c r="E27" s="94"/>
      <c r="F27" s="94"/>
      <c r="G27" s="94"/>
      <c r="H27" s="92"/>
      <c r="I27" s="94"/>
      <c r="J27" s="95"/>
      <c r="K27" s="95"/>
      <c r="L27" s="95"/>
      <c r="M27" s="95"/>
      <c r="N27" s="95"/>
      <c r="O27" s="95"/>
      <c r="P27" s="95"/>
      <c r="Q27" s="95"/>
      <c r="R27" s="95"/>
      <c r="S27" s="95"/>
      <c r="T27" s="95"/>
      <c r="U27" s="95"/>
      <c r="V27" s="95"/>
      <c r="W27" s="95"/>
      <c r="X27" s="95"/>
      <c r="Y27" s="95"/>
      <c r="Z27" s="95"/>
      <c r="AA27" s="95"/>
      <c r="AB27" s="95"/>
      <c r="AC27" s="94"/>
      <c r="AD27" s="96"/>
      <c r="AE27" s="92"/>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93"/>
      <c r="AY27" s="92"/>
      <c r="AZ27" s="92"/>
      <c r="BA27" s="92"/>
      <c r="BB27" s="94"/>
      <c r="BC27" s="20"/>
      <c r="BD27" s="20"/>
      <c r="BE27" s="20"/>
      <c r="BF27" s="20"/>
      <c r="BG27" s="20"/>
      <c r="BH27" s="20"/>
      <c r="BI27" s="20"/>
    </row>
    <row r="28" spans="1:72" ht="49.9" hidden="1" customHeight="1" thickBot="1" x14ac:dyDescent="0.3">
      <c r="A28" s="92"/>
      <c r="B28" s="137"/>
      <c r="C28" s="94" t="s">
        <v>60</v>
      </c>
      <c r="D28" s="94"/>
      <c r="E28" s="94"/>
      <c r="F28" s="94"/>
      <c r="G28" s="94"/>
      <c r="H28" s="92" t="str">
        <f t="shared" ref="H28" si="45">+IF(G28="NO SE HA PRESENTADO EN LOS UNTIMOS 5 AÑOS","RARA VEZ",IF(G28="AL MENOS 1 VEZ EN LOS ULTIMOS 5 AÑOS","IMPROBABLE",IF(G28="AL MENOS 1 VEZ EN LOS ULTIMOS 2 AÑOS","POSIBLE",IF(G28="AL MENOS 1 VEZ EN EL ULTIMO AÑO","PROBABLE",IF(G28="MAS DE 1 VEZ AL AÑO","CASI SEGURO","ERROR")))))</f>
        <v>ERROR</v>
      </c>
      <c r="I28" s="94" t="str">
        <f t="shared" ref="I28" si="46">+IF(H28="MUY BAJA","20%",IF(H28="BAJA","40%",IF(H28="MEDIA","60%",IF(H28="ALTA","80%",IF(H28="MUY ALTA","100%","ERROR")))))</f>
        <v>ERROR</v>
      </c>
      <c r="J28" s="95"/>
      <c r="K28" s="95"/>
      <c r="L28" s="95"/>
      <c r="M28" s="95"/>
      <c r="N28" s="95"/>
      <c r="O28" s="95"/>
      <c r="P28" s="95"/>
      <c r="Q28" s="95"/>
      <c r="R28" s="95"/>
      <c r="S28" s="95"/>
      <c r="T28" s="95"/>
      <c r="U28" s="95"/>
      <c r="V28" s="95"/>
      <c r="W28" s="95"/>
      <c r="X28" s="95"/>
      <c r="Y28" s="95"/>
      <c r="Z28" s="95"/>
      <c r="AA28" s="95"/>
      <c r="AB28" s="95"/>
      <c r="AC28" s="94">
        <f t="shared" ref="AC28" si="47">COUNTIF(J28:AB30,"SI")</f>
        <v>0</v>
      </c>
      <c r="AD28" s="96" t="str">
        <f t="shared" si="13"/>
        <v/>
      </c>
      <c r="AE28" s="92" t="str">
        <f t="shared" ref="AE28" si="48">+IF((H28="RARA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93">
        <f t="shared" ref="AX28" si="49">AVERAGE(AV28:AV30)</f>
        <v>0</v>
      </c>
      <c r="AY28" s="92" t="str">
        <f t="shared" ref="AY28" si="50">IF(AX28&gt;95,"FUERTE",IF(AND(AX28&lt;95.01,AX28&gt;85.02),"MODERADO",IF(AND(AX28&lt;85.01,AX28&gt;1),"DEBIL","0")))</f>
        <v>0</v>
      </c>
      <c r="AZ28" s="92" t="str">
        <f t="shared" ref="AZ28" si="51">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96" t="str">
        <f t="shared" ref="BA28" si="52">AD28</f>
        <v/>
      </c>
      <c r="BB28" s="99"/>
      <c r="BC28" s="20"/>
      <c r="BD28" s="20"/>
      <c r="BE28" s="20"/>
      <c r="BF28" s="20"/>
      <c r="BG28" s="20"/>
      <c r="BH28" s="20"/>
      <c r="BI28" s="20"/>
    </row>
    <row r="29" spans="1:72" ht="49.9" hidden="1" customHeight="1" thickBot="1" x14ac:dyDescent="0.3">
      <c r="A29" s="92"/>
      <c r="B29" s="137"/>
      <c r="C29" s="94"/>
      <c r="D29" s="94"/>
      <c r="E29" s="94"/>
      <c r="F29" s="94"/>
      <c r="G29" s="94"/>
      <c r="H29" s="92"/>
      <c r="I29" s="94"/>
      <c r="J29" s="95"/>
      <c r="K29" s="95"/>
      <c r="L29" s="95"/>
      <c r="M29" s="95"/>
      <c r="N29" s="95"/>
      <c r="O29" s="95"/>
      <c r="P29" s="95"/>
      <c r="Q29" s="95"/>
      <c r="R29" s="95"/>
      <c r="S29" s="95"/>
      <c r="T29" s="95"/>
      <c r="U29" s="95"/>
      <c r="V29" s="95"/>
      <c r="W29" s="95"/>
      <c r="X29" s="95"/>
      <c r="Y29" s="95"/>
      <c r="Z29" s="95"/>
      <c r="AA29" s="95"/>
      <c r="AB29" s="95"/>
      <c r="AC29" s="94"/>
      <c r="AD29" s="96"/>
      <c r="AE29" s="92"/>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93"/>
      <c r="AY29" s="92"/>
      <c r="AZ29" s="92"/>
      <c r="BA29" s="92"/>
      <c r="BB29" s="94"/>
      <c r="BC29" s="20"/>
      <c r="BD29" s="20"/>
      <c r="BE29" s="20"/>
      <c r="BF29" s="20"/>
      <c r="BG29" s="20"/>
      <c r="BH29" s="20"/>
      <c r="BI29" s="20"/>
    </row>
    <row r="30" spans="1:72" ht="49.9" hidden="1" customHeight="1" thickBot="1" x14ac:dyDescent="0.3">
      <c r="A30" s="92"/>
      <c r="B30" s="137"/>
      <c r="C30" s="94"/>
      <c r="D30" s="94"/>
      <c r="E30" s="94"/>
      <c r="F30" s="94"/>
      <c r="G30" s="94"/>
      <c r="H30" s="92"/>
      <c r="I30" s="94"/>
      <c r="J30" s="95"/>
      <c r="K30" s="95"/>
      <c r="L30" s="95"/>
      <c r="M30" s="95"/>
      <c r="N30" s="95"/>
      <c r="O30" s="95"/>
      <c r="P30" s="95"/>
      <c r="Q30" s="95"/>
      <c r="R30" s="95"/>
      <c r="S30" s="95"/>
      <c r="T30" s="95"/>
      <c r="U30" s="95"/>
      <c r="V30" s="95"/>
      <c r="W30" s="95"/>
      <c r="X30" s="95"/>
      <c r="Y30" s="95"/>
      <c r="Z30" s="95"/>
      <c r="AA30" s="95"/>
      <c r="AB30" s="95"/>
      <c r="AC30" s="94"/>
      <c r="AD30" s="96"/>
      <c r="AE30" s="92"/>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93"/>
      <c r="AY30" s="92"/>
      <c r="AZ30" s="92"/>
      <c r="BA30" s="92"/>
      <c r="BB30" s="94"/>
      <c r="BC30" s="20"/>
      <c r="BD30" s="20"/>
      <c r="BE30" s="20"/>
      <c r="BF30" s="20"/>
      <c r="BG30" s="20"/>
      <c r="BH30" s="20"/>
      <c r="BI30" s="20"/>
    </row>
    <row r="31" spans="1:72" ht="49.9" hidden="1" customHeight="1" thickBot="1" x14ac:dyDescent="0.3">
      <c r="A31" s="92"/>
      <c r="B31" s="137"/>
      <c r="C31" s="94" t="s">
        <v>61</v>
      </c>
      <c r="D31" s="94"/>
      <c r="E31" s="94"/>
      <c r="F31" s="94"/>
      <c r="G31" s="94"/>
      <c r="H31" s="92" t="str">
        <f t="shared" ref="H31" si="53">+IF(G31="NO SE HA PRESENTADO EN LOS UNTIMOS 5 AÑOS","RARA VEZ",IF(G31="AL MENOS 1 VEZ EN LOS ULTIMOS 5 AÑOS","IMPROBABLE",IF(G31="AL MENOS 1 VEZ EN LOS ULTIMOS 2 AÑOS","POSIBLE",IF(G31="AL MENOS 1 VEZ EN EL ULTIMO AÑO","PROBABLE",IF(G31="MAS DE 1 VEZ AL AÑO","CASI SEGURO","ERROR")))))</f>
        <v>ERROR</v>
      </c>
      <c r="I31" s="94" t="str">
        <f t="shared" ref="I31" si="54">+IF(H31="MUY BAJA","20%",IF(H31="BAJA","40%",IF(H31="MEDIA","60%",IF(H31="ALTA","80%",IF(H31="MUY ALTA","100%","ERROR")))))</f>
        <v>ERROR</v>
      </c>
      <c r="J31" s="95"/>
      <c r="K31" s="95"/>
      <c r="L31" s="95"/>
      <c r="M31" s="95"/>
      <c r="N31" s="95"/>
      <c r="O31" s="95"/>
      <c r="P31" s="95"/>
      <c r="Q31" s="95"/>
      <c r="R31" s="95"/>
      <c r="S31" s="95"/>
      <c r="T31" s="95"/>
      <c r="U31" s="95"/>
      <c r="V31" s="95"/>
      <c r="W31" s="95"/>
      <c r="X31" s="95"/>
      <c r="Y31" s="95"/>
      <c r="Z31" s="95"/>
      <c r="AA31" s="95"/>
      <c r="AB31" s="95"/>
      <c r="AC31" s="94">
        <f t="shared" ref="AC31" si="55">COUNTIF(J31:AB33,"SI")</f>
        <v>0</v>
      </c>
      <c r="AD31" s="96" t="str">
        <f t="shared" si="13"/>
        <v/>
      </c>
      <c r="AE31" s="92" t="str">
        <f t="shared" ref="AE31" si="56">+IF((H31="RARA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93">
        <f t="shared" ref="AX31" si="57">AVERAGE(AV31:AV33)</f>
        <v>0</v>
      </c>
      <c r="AY31" s="92" t="str">
        <f t="shared" ref="AY31" si="58">IF(AX31&gt;95,"FUERTE",IF(AND(AX31&lt;95.01,AX31&gt;85.02),"MODERADO",IF(AND(AX31&lt;85.01,AX31&gt;1),"DEBIL","0")))</f>
        <v>0</v>
      </c>
      <c r="AZ31" s="92" t="str">
        <f t="shared" ref="AZ31" si="59">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96" t="str">
        <f t="shared" ref="BA31" si="60">AD31</f>
        <v/>
      </c>
      <c r="BB31" s="99"/>
      <c r="BC31" s="20"/>
      <c r="BD31" s="20"/>
      <c r="BE31" s="20"/>
      <c r="BF31" s="20"/>
      <c r="BG31" s="20"/>
      <c r="BH31" s="20"/>
      <c r="BI31" s="20"/>
    </row>
    <row r="32" spans="1:72" ht="49.9" hidden="1" customHeight="1" thickBot="1" x14ac:dyDescent="0.3">
      <c r="A32" s="92"/>
      <c r="B32" s="137"/>
      <c r="C32" s="94"/>
      <c r="D32" s="94"/>
      <c r="E32" s="94"/>
      <c r="F32" s="94"/>
      <c r="G32" s="94"/>
      <c r="H32" s="92"/>
      <c r="I32" s="94"/>
      <c r="J32" s="95"/>
      <c r="K32" s="95"/>
      <c r="L32" s="95"/>
      <c r="M32" s="95"/>
      <c r="N32" s="95"/>
      <c r="O32" s="95"/>
      <c r="P32" s="95"/>
      <c r="Q32" s="95"/>
      <c r="R32" s="95"/>
      <c r="S32" s="95"/>
      <c r="T32" s="95"/>
      <c r="U32" s="95"/>
      <c r="V32" s="95"/>
      <c r="W32" s="95"/>
      <c r="X32" s="95"/>
      <c r="Y32" s="95"/>
      <c r="Z32" s="95"/>
      <c r="AA32" s="95"/>
      <c r="AB32" s="95"/>
      <c r="AC32" s="94"/>
      <c r="AD32" s="96"/>
      <c r="AE32" s="92"/>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93"/>
      <c r="AY32" s="92"/>
      <c r="AZ32" s="92"/>
      <c r="BA32" s="92"/>
      <c r="BB32" s="94"/>
      <c r="BC32" s="20"/>
      <c r="BD32" s="20"/>
      <c r="BE32" s="20"/>
      <c r="BF32" s="20"/>
      <c r="BG32" s="20"/>
      <c r="BH32" s="20"/>
      <c r="BI32" s="20"/>
    </row>
    <row r="33" spans="1:61" ht="49.9" hidden="1" customHeight="1" thickBot="1" x14ac:dyDescent="0.25">
      <c r="A33" s="92"/>
      <c r="B33" s="137"/>
      <c r="C33" s="94"/>
      <c r="D33" s="94"/>
      <c r="E33" s="94"/>
      <c r="F33" s="94"/>
      <c r="G33" s="94"/>
      <c r="H33" s="92"/>
      <c r="I33" s="94"/>
      <c r="J33" s="95"/>
      <c r="K33" s="95"/>
      <c r="L33" s="95"/>
      <c r="M33" s="95"/>
      <c r="N33" s="95"/>
      <c r="O33" s="95"/>
      <c r="P33" s="95"/>
      <c r="Q33" s="95"/>
      <c r="R33" s="95"/>
      <c r="S33" s="95"/>
      <c r="T33" s="95"/>
      <c r="U33" s="95"/>
      <c r="V33" s="95"/>
      <c r="W33" s="95"/>
      <c r="X33" s="95"/>
      <c r="Y33" s="95"/>
      <c r="Z33" s="95"/>
      <c r="AA33" s="95"/>
      <c r="AB33" s="95"/>
      <c r="AC33" s="94"/>
      <c r="AD33" s="96"/>
      <c r="AE33" s="92"/>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93"/>
      <c r="AY33" s="92"/>
      <c r="AZ33" s="92"/>
      <c r="BA33" s="92"/>
      <c r="BB33" s="94"/>
      <c r="BC33" s="20"/>
      <c r="BD33" s="20"/>
      <c r="BE33" s="20"/>
      <c r="BF33" s="20"/>
      <c r="BG33" s="20"/>
      <c r="BH33" s="20"/>
      <c r="BI33" s="20"/>
    </row>
    <row r="34" spans="1:61" ht="49.9" hidden="1" customHeight="1" thickBot="1" x14ac:dyDescent="0.25">
      <c r="A34" s="92"/>
      <c r="B34" s="137"/>
      <c r="C34" s="94" t="s">
        <v>62</v>
      </c>
      <c r="D34" s="94"/>
      <c r="E34" s="94"/>
      <c r="F34" s="94"/>
      <c r="G34" s="94"/>
      <c r="H34" s="92" t="str">
        <f t="shared" ref="H34" si="61">+IF(G34="NO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2">+IF(H34="MUY BAJA","20%",IF(H34="BAJA","40%",IF(H34="MEDIA","60%",IF(H34="ALTA","80%",IF(H34="MUY ALTA","100%","ERROR")))))</f>
        <v>ERROR</v>
      </c>
      <c r="J34" s="95"/>
      <c r="K34" s="95"/>
      <c r="L34" s="95"/>
      <c r="M34" s="95"/>
      <c r="N34" s="95"/>
      <c r="O34" s="95"/>
      <c r="P34" s="95"/>
      <c r="Q34" s="95"/>
      <c r="R34" s="95"/>
      <c r="S34" s="95"/>
      <c r="T34" s="95"/>
      <c r="U34" s="95"/>
      <c r="V34" s="95"/>
      <c r="W34" s="95"/>
      <c r="X34" s="95"/>
      <c r="Y34" s="95"/>
      <c r="Z34" s="95"/>
      <c r="AA34" s="95"/>
      <c r="AB34" s="95"/>
      <c r="AC34" s="94">
        <f t="shared" ref="AC34" si="63">COUNTIF(J34:AB36,"SI")</f>
        <v>0</v>
      </c>
      <c r="AD34" s="96" t="str">
        <f t="shared" si="13"/>
        <v/>
      </c>
      <c r="AE34" s="92" t="str">
        <f t="shared" ref="AE34" si="64">+IF((H34="RARA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93">
        <f t="shared" ref="AX34" si="65">AVERAGE(AV34:AV36)</f>
        <v>0</v>
      </c>
      <c r="AY34" s="92" t="str">
        <f t="shared" ref="AY34" si="66">IF(AX34&gt;95,"FUERTE",IF(AND(AX34&lt;95.01,AX34&gt;85.02),"MODERADO",IF(AND(AX34&lt;85.01,AX34&gt;1),"DEBIL","0")))</f>
        <v>0</v>
      </c>
      <c r="AZ34" s="92" t="str">
        <f t="shared" ref="AZ34" si="67">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96" t="str">
        <f t="shared" ref="BA34" si="68">AD34</f>
        <v/>
      </c>
      <c r="BB34" s="99"/>
      <c r="BC34" s="20"/>
      <c r="BD34" s="20"/>
      <c r="BE34" s="20"/>
      <c r="BF34" s="20"/>
      <c r="BG34" s="20"/>
      <c r="BH34" s="20"/>
      <c r="BI34" s="20"/>
    </row>
    <row r="35" spans="1:61" ht="49.9" hidden="1" customHeight="1" thickBot="1" x14ac:dyDescent="0.25">
      <c r="A35" s="92"/>
      <c r="B35" s="137"/>
      <c r="C35" s="94"/>
      <c r="D35" s="94"/>
      <c r="E35" s="94"/>
      <c r="F35" s="94"/>
      <c r="G35" s="94"/>
      <c r="H35" s="92"/>
      <c r="I35" s="94"/>
      <c r="J35" s="95"/>
      <c r="K35" s="95"/>
      <c r="L35" s="95"/>
      <c r="M35" s="95"/>
      <c r="N35" s="95"/>
      <c r="O35" s="95"/>
      <c r="P35" s="95"/>
      <c r="Q35" s="95"/>
      <c r="R35" s="95"/>
      <c r="S35" s="95"/>
      <c r="T35" s="95"/>
      <c r="U35" s="95"/>
      <c r="V35" s="95"/>
      <c r="W35" s="95"/>
      <c r="X35" s="95"/>
      <c r="Y35" s="95"/>
      <c r="Z35" s="95"/>
      <c r="AA35" s="95"/>
      <c r="AB35" s="95"/>
      <c r="AC35" s="94"/>
      <c r="AD35" s="96"/>
      <c r="AE35" s="92"/>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93"/>
      <c r="AY35" s="92"/>
      <c r="AZ35" s="92"/>
      <c r="BA35" s="92"/>
      <c r="BB35" s="94"/>
      <c r="BC35" s="20"/>
      <c r="BD35" s="20"/>
      <c r="BE35" s="20"/>
      <c r="BF35" s="20"/>
      <c r="BG35" s="20"/>
      <c r="BH35" s="20"/>
      <c r="BI35" s="20"/>
    </row>
    <row r="36" spans="1:61" ht="49.9" hidden="1" customHeight="1" thickBot="1" x14ac:dyDescent="0.25">
      <c r="A36" s="92"/>
      <c r="B36" s="137"/>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93"/>
      <c r="AY36" s="92"/>
      <c r="AZ36" s="92"/>
      <c r="BA36" s="92"/>
      <c r="BB36" s="94"/>
      <c r="BC36" s="20"/>
      <c r="BD36" s="20"/>
      <c r="BE36" s="20"/>
      <c r="BF36" s="20"/>
      <c r="BG36" s="20"/>
      <c r="BH36" s="20"/>
      <c r="BI36" s="20"/>
    </row>
    <row r="37" spans="1:61" ht="49.9" hidden="1" customHeight="1" thickBot="1" x14ac:dyDescent="0.25">
      <c r="A37" s="92"/>
      <c r="B37" s="137"/>
      <c r="C37" s="94" t="s">
        <v>63</v>
      </c>
      <c r="D37" s="94"/>
      <c r="E37" s="94"/>
      <c r="F37" s="94"/>
      <c r="G37" s="94"/>
      <c r="H37" s="92" t="str">
        <f t="shared" ref="H37" si="69">+IF(G37="NO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70">+IF(H37="MUY BAJA","20%",IF(H37="BAJA","40%",IF(H37="MEDIA","60%",IF(H37="ALTA","80%",IF(H37="MUY ALTA","100%","ERROR")))))</f>
        <v>ERROR</v>
      </c>
      <c r="J37" s="95"/>
      <c r="K37" s="95"/>
      <c r="L37" s="95"/>
      <c r="M37" s="95"/>
      <c r="N37" s="95"/>
      <c r="O37" s="95"/>
      <c r="P37" s="95"/>
      <c r="Q37" s="95"/>
      <c r="R37" s="95"/>
      <c r="S37" s="95"/>
      <c r="T37" s="95"/>
      <c r="U37" s="95"/>
      <c r="V37" s="95"/>
      <c r="W37" s="95"/>
      <c r="X37" s="95"/>
      <c r="Y37" s="95"/>
      <c r="Z37" s="95"/>
      <c r="AA37" s="95"/>
      <c r="AB37" s="95"/>
      <c r="AC37" s="94">
        <f t="shared" ref="AC37" si="71">COUNTIF(J37:AB39,"SI")</f>
        <v>0</v>
      </c>
      <c r="AD37" s="96" t="str">
        <f t="shared" si="13"/>
        <v/>
      </c>
      <c r="AE37" s="92" t="str">
        <f t="shared" ref="AE37" si="72">+IF((H37="RARA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93">
        <f t="shared" ref="AX37" si="73">AVERAGE(AV37:AV39)</f>
        <v>0</v>
      </c>
      <c r="AY37" s="92" t="str">
        <f t="shared" ref="AY37" si="74">IF(AX37&gt;95,"FUERTE",IF(AND(AX37&lt;95.01,AX37&gt;85.02),"MODERADO",IF(AND(AX37&lt;85.01,AX37&gt;1),"DEBIL","0")))</f>
        <v>0</v>
      </c>
      <c r="AZ37" s="92" t="str">
        <f t="shared" ref="AZ37" si="75">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96" t="str">
        <f t="shared" ref="BA37" si="76">AD37</f>
        <v/>
      </c>
      <c r="BB37" s="99"/>
      <c r="BC37" s="20"/>
      <c r="BD37" s="20"/>
      <c r="BE37" s="20"/>
      <c r="BF37" s="20"/>
      <c r="BG37" s="20"/>
      <c r="BH37" s="20"/>
      <c r="BI37" s="20"/>
    </row>
    <row r="38" spans="1:61" ht="49.9" hidden="1" customHeight="1" thickBot="1" x14ac:dyDescent="0.25">
      <c r="A38" s="92"/>
      <c r="B38" s="137"/>
      <c r="C38" s="94"/>
      <c r="D38" s="94"/>
      <c r="E38" s="94"/>
      <c r="F38" s="94"/>
      <c r="G38" s="94"/>
      <c r="H38" s="92"/>
      <c r="I38" s="94"/>
      <c r="J38" s="95"/>
      <c r="K38" s="95"/>
      <c r="L38" s="95"/>
      <c r="M38" s="95"/>
      <c r="N38" s="95"/>
      <c r="O38" s="95"/>
      <c r="P38" s="95"/>
      <c r="Q38" s="95"/>
      <c r="R38" s="95"/>
      <c r="S38" s="95"/>
      <c r="T38" s="95"/>
      <c r="U38" s="95"/>
      <c r="V38" s="95"/>
      <c r="W38" s="95"/>
      <c r="X38" s="95"/>
      <c r="Y38" s="95"/>
      <c r="Z38" s="95"/>
      <c r="AA38" s="95"/>
      <c r="AB38" s="95"/>
      <c r="AC38" s="94"/>
      <c r="AD38" s="96"/>
      <c r="AE38" s="92"/>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93"/>
      <c r="AY38" s="92"/>
      <c r="AZ38" s="92"/>
      <c r="BA38" s="92"/>
      <c r="BB38" s="94"/>
      <c r="BC38" s="20"/>
      <c r="BD38" s="20"/>
      <c r="BE38" s="20"/>
      <c r="BF38" s="20"/>
      <c r="BG38" s="20"/>
      <c r="BH38" s="20"/>
      <c r="BI38" s="20"/>
    </row>
    <row r="39" spans="1:61" ht="49.9" hidden="1" customHeight="1" thickBot="1" x14ac:dyDescent="0.25">
      <c r="A39" s="92"/>
      <c r="B39" s="137"/>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93"/>
      <c r="AY39" s="92"/>
      <c r="AZ39" s="92"/>
      <c r="BA39" s="92"/>
      <c r="BB39" s="94"/>
      <c r="BC39" s="20"/>
      <c r="BD39" s="20"/>
      <c r="BE39" s="20"/>
      <c r="BF39" s="20"/>
      <c r="BG39" s="20"/>
      <c r="BH39" s="20"/>
      <c r="BI39" s="20"/>
    </row>
    <row r="40" spans="1:61" ht="49.9" hidden="1" customHeight="1" thickBot="1" x14ac:dyDescent="0.25">
      <c r="A40" s="92"/>
      <c r="B40" s="137"/>
      <c r="C40" s="94" t="s">
        <v>64</v>
      </c>
      <c r="D40" s="94"/>
      <c r="E40" s="94"/>
      <c r="F40" s="94"/>
      <c r="G40" s="94"/>
      <c r="H40" s="92" t="str">
        <f t="shared" ref="H40" si="77">+IF(G40="NO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78">+IF(H40="MUY BAJA","20%",IF(H40="BAJA","40%",IF(H40="MEDIA","60%",IF(H40="ALTA","80%",IF(H40="MUY ALTA","100%","ERROR")))))</f>
        <v>ERROR</v>
      </c>
      <c r="J40" s="95"/>
      <c r="K40" s="95"/>
      <c r="L40" s="95"/>
      <c r="M40" s="95"/>
      <c r="N40" s="95"/>
      <c r="O40" s="95"/>
      <c r="P40" s="95"/>
      <c r="Q40" s="95"/>
      <c r="R40" s="95"/>
      <c r="S40" s="95"/>
      <c r="T40" s="95"/>
      <c r="U40" s="95"/>
      <c r="V40" s="95"/>
      <c r="W40" s="95"/>
      <c r="X40" s="95"/>
      <c r="Y40" s="95"/>
      <c r="Z40" s="95"/>
      <c r="AA40" s="95"/>
      <c r="AB40" s="95"/>
      <c r="AC40" s="94">
        <f t="shared" ref="AC40" si="79">COUNTIF(J40:AB42,"SI")</f>
        <v>0</v>
      </c>
      <c r="AD40" s="96" t="str">
        <f t="shared" si="13"/>
        <v/>
      </c>
      <c r="AE40" s="92" t="str">
        <f t="shared" ref="AE40" si="80">+IF((H40="RARA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93">
        <f t="shared" ref="AX40" si="81">AVERAGE(AV40:AV42)</f>
        <v>0</v>
      </c>
      <c r="AY40" s="92" t="str">
        <f t="shared" ref="AY40" si="82">IF(AX40&gt;95,"FUERTE",IF(AND(AX40&lt;95.01,AX40&gt;85.02),"MODERADO",IF(AND(AX40&lt;85.01,AX40&gt;1),"DEBIL","0")))</f>
        <v>0</v>
      </c>
      <c r="AZ40" s="92" t="str">
        <f t="shared" ref="AZ40" si="83">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96" t="str">
        <f t="shared" ref="BA40" si="84">AD40</f>
        <v/>
      </c>
      <c r="BB40" s="99"/>
      <c r="BC40" s="20"/>
      <c r="BD40" s="20"/>
      <c r="BE40" s="20"/>
      <c r="BF40" s="20"/>
      <c r="BG40" s="20"/>
      <c r="BH40" s="20"/>
      <c r="BI40" s="20"/>
    </row>
    <row r="41" spans="1:61" ht="49.9" hidden="1" customHeight="1" thickBot="1" x14ac:dyDescent="0.25">
      <c r="A41" s="92"/>
      <c r="B41" s="137"/>
      <c r="C41" s="94"/>
      <c r="D41" s="94"/>
      <c r="E41" s="94"/>
      <c r="F41" s="94"/>
      <c r="G41" s="94"/>
      <c r="H41" s="92"/>
      <c r="I41" s="94"/>
      <c r="J41" s="95"/>
      <c r="K41" s="95"/>
      <c r="L41" s="95"/>
      <c r="M41" s="95"/>
      <c r="N41" s="95"/>
      <c r="O41" s="95"/>
      <c r="P41" s="95"/>
      <c r="Q41" s="95"/>
      <c r="R41" s="95"/>
      <c r="S41" s="95"/>
      <c r="T41" s="95"/>
      <c r="U41" s="95"/>
      <c r="V41" s="95"/>
      <c r="W41" s="95"/>
      <c r="X41" s="95"/>
      <c r="Y41" s="95"/>
      <c r="Z41" s="95"/>
      <c r="AA41" s="95"/>
      <c r="AB41" s="95"/>
      <c r="AC41" s="94"/>
      <c r="AD41" s="96"/>
      <c r="AE41" s="92"/>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93"/>
      <c r="AY41" s="92"/>
      <c r="AZ41" s="92"/>
      <c r="BA41" s="92"/>
      <c r="BB41" s="94"/>
      <c r="BC41" s="20"/>
      <c r="BD41" s="20"/>
      <c r="BE41" s="20"/>
      <c r="BF41" s="20"/>
      <c r="BG41" s="20"/>
      <c r="BH41" s="20"/>
      <c r="BI41" s="20"/>
    </row>
    <row r="42" spans="1:61" ht="49.9" hidden="1" customHeight="1" thickBot="1" x14ac:dyDescent="0.25">
      <c r="A42" s="92"/>
      <c r="B42" s="137"/>
      <c r="C42" s="94"/>
      <c r="D42" s="94"/>
      <c r="E42" s="94"/>
      <c r="F42" s="94"/>
      <c r="G42" s="94"/>
      <c r="H42" s="92"/>
      <c r="I42" s="94"/>
      <c r="J42" s="95"/>
      <c r="K42" s="95"/>
      <c r="L42" s="95"/>
      <c r="M42" s="95"/>
      <c r="N42" s="95"/>
      <c r="O42" s="95"/>
      <c r="P42" s="95"/>
      <c r="Q42" s="95"/>
      <c r="R42" s="95"/>
      <c r="S42" s="95"/>
      <c r="T42" s="95"/>
      <c r="U42" s="95"/>
      <c r="V42" s="95"/>
      <c r="W42" s="95"/>
      <c r="X42" s="95"/>
      <c r="Y42" s="95"/>
      <c r="Z42" s="95"/>
      <c r="AA42" s="95"/>
      <c r="AB42" s="95"/>
      <c r="AC42" s="94"/>
      <c r="AD42" s="96"/>
      <c r="AE42" s="92"/>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93"/>
      <c r="AY42" s="92"/>
      <c r="AZ42" s="92"/>
      <c r="BA42" s="92"/>
      <c r="BB42" s="94"/>
      <c r="BC42" s="20"/>
      <c r="BD42" s="20"/>
      <c r="BE42" s="20"/>
      <c r="BF42" s="20"/>
      <c r="BG42" s="20"/>
      <c r="BH42" s="20"/>
      <c r="BI42" s="20"/>
    </row>
    <row r="43" spans="1:61" hidden="1" x14ac:dyDescent="0.25"/>
    <row r="44" spans="1:61" hidden="1" x14ac:dyDescent="0.25"/>
    <row r="45" spans="1:61" hidden="1" x14ac:dyDescent="0.25"/>
  </sheetData>
  <sheetProtection formatCells="0" formatRows="0"/>
  <dataConsolidate/>
  <mergeCells count="374">
    <mergeCell ref="BG16:BG17"/>
    <mergeCell ref="BH16:BH17"/>
    <mergeCell ref="A1:D4"/>
    <mergeCell ref="E1:BI2"/>
    <mergeCell ref="E3:X3"/>
    <mergeCell ref="Y3:AP3"/>
    <mergeCell ref="AR3:BI3"/>
    <mergeCell ref="E4:X4"/>
    <mergeCell ref="Y4:AP4"/>
    <mergeCell ref="AR4:BI4"/>
    <mergeCell ref="F16:F18"/>
    <mergeCell ref="D16:D18"/>
    <mergeCell ref="E16:E18"/>
    <mergeCell ref="BC16:BC17"/>
    <mergeCell ref="BD16:BD17"/>
    <mergeCell ref="BE16:BE17"/>
    <mergeCell ref="BF16:BF17"/>
    <mergeCell ref="A5:B5"/>
    <mergeCell ref="C5:D5"/>
    <mergeCell ref="E5:BI6"/>
    <mergeCell ref="A6:B6"/>
    <mergeCell ref="C6:D6"/>
    <mergeCell ref="A11:A12"/>
    <mergeCell ref="B11:B12"/>
    <mergeCell ref="C11:C12"/>
    <mergeCell ref="D11:F11"/>
    <mergeCell ref="G11:AE11"/>
    <mergeCell ref="J13:J15"/>
    <mergeCell ref="K13:K15"/>
    <mergeCell ref="L13:L15"/>
    <mergeCell ref="AF11:AF12"/>
    <mergeCell ref="AG11:AG12"/>
    <mergeCell ref="AH11:BB11"/>
    <mergeCell ref="AY13:AY15"/>
    <mergeCell ref="S13:S15"/>
    <mergeCell ref="T13:T15"/>
    <mergeCell ref="U13:U15"/>
    <mergeCell ref="V13:V15"/>
    <mergeCell ref="W13:W15"/>
    <mergeCell ref="X13:X15"/>
    <mergeCell ref="M13:M15"/>
    <mergeCell ref="N13:N15"/>
    <mergeCell ref="O13:O15"/>
    <mergeCell ref="P13:P15"/>
    <mergeCell ref="Q13:Q15"/>
    <mergeCell ref="R13:R15"/>
    <mergeCell ref="G13:G15"/>
    <mergeCell ref="H13:H15"/>
    <mergeCell ref="BC11:BH11"/>
    <mergeCell ref="A13:A42"/>
    <mergeCell ref="B13:B42"/>
    <mergeCell ref="C13:C15"/>
    <mergeCell ref="D13:D15"/>
    <mergeCell ref="E13:E15"/>
    <mergeCell ref="F13:F15"/>
    <mergeCell ref="D19:D21"/>
    <mergeCell ref="E19:E21"/>
    <mergeCell ref="F19:F21"/>
    <mergeCell ref="AZ13:AZ15"/>
    <mergeCell ref="BA13:BA15"/>
    <mergeCell ref="BB13:BB15"/>
    <mergeCell ref="Y13:Y15"/>
    <mergeCell ref="Z13:Z15"/>
    <mergeCell ref="AA13:AA15"/>
    <mergeCell ref="AB13:AB15"/>
    <mergeCell ref="AC13:AC15"/>
    <mergeCell ref="AD13:AD15"/>
    <mergeCell ref="C16:C18"/>
    <mergeCell ref="G16:G18"/>
    <mergeCell ref="H16:H18"/>
    <mergeCell ref="AE13:AE15"/>
    <mergeCell ref="AX13:AX15"/>
    <mergeCell ref="I13:I15"/>
    <mergeCell ref="Q16:Q18"/>
    <mergeCell ref="R16:R18"/>
    <mergeCell ref="S16:S18"/>
    <mergeCell ref="T16:T18"/>
    <mergeCell ref="I16:I18"/>
    <mergeCell ref="J16:J18"/>
    <mergeCell ref="K16:K18"/>
    <mergeCell ref="L16:L18"/>
    <mergeCell ref="M16:M18"/>
    <mergeCell ref="N16:N18"/>
    <mergeCell ref="AY16:AY18"/>
    <mergeCell ref="AZ16:AZ18"/>
    <mergeCell ref="BA16:BA18"/>
    <mergeCell ref="BB16:BB18"/>
    <mergeCell ref="C19:C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5:Q27"/>
    <mergeCell ref="R25:R27"/>
    <mergeCell ref="S25:S27"/>
    <mergeCell ref="T25:T27"/>
    <mergeCell ref="I25:I27"/>
    <mergeCell ref="J25:J27"/>
    <mergeCell ref="K25:K27"/>
    <mergeCell ref="L25:L27"/>
    <mergeCell ref="M25:M27"/>
    <mergeCell ref="N25:N27"/>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8:Q30"/>
    <mergeCell ref="R28:R30"/>
    <mergeCell ref="S28:S30"/>
    <mergeCell ref="T28:T30"/>
    <mergeCell ref="I28:I30"/>
    <mergeCell ref="J28:J30"/>
    <mergeCell ref="K28:K30"/>
    <mergeCell ref="L28:L30"/>
    <mergeCell ref="M28:M30"/>
    <mergeCell ref="N28:N30"/>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4:Q36"/>
    <mergeCell ref="R34:R36"/>
    <mergeCell ref="S34:S36"/>
    <mergeCell ref="T34:T36"/>
    <mergeCell ref="I34:I36"/>
    <mergeCell ref="J34:J36"/>
    <mergeCell ref="K34:K36"/>
    <mergeCell ref="L34:L36"/>
    <mergeCell ref="M34:M36"/>
    <mergeCell ref="N34:N36"/>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U40:U42"/>
    <mergeCell ref="V40:V42"/>
    <mergeCell ref="W40:W42"/>
    <mergeCell ref="X40:X42"/>
    <mergeCell ref="A8:B8"/>
    <mergeCell ref="C8:BH8"/>
    <mergeCell ref="A9:B9"/>
    <mergeCell ref="C9:BH9"/>
    <mergeCell ref="Y40:Y42"/>
    <mergeCell ref="Z40:Z42"/>
    <mergeCell ref="O40:O42"/>
    <mergeCell ref="P40:P42"/>
    <mergeCell ref="BB37:BB39"/>
    <mergeCell ref="AD37:AD39"/>
    <mergeCell ref="AE37:AE39"/>
    <mergeCell ref="AX37:AX39"/>
    <mergeCell ref="AY37:AY39"/>
    <mergeCell ref="AZ37:AZ39"/>
    <mergeCell ref="BA37:BA39"/>
    <mergeCell ref="T37:T39"/>
    <mergeCell ref="Q40:Q42"/>
    <mergeCell ref="R40:R42"/>
    <mergeCell ref="S40:S42"/>
    <mergeCell ref="T40:T42"/>
    <mergeCell ref="AY40:AY42"/>
    <mergeCell ref="AZ40:AZ42"/>
    <mergeCell ref="BA40:BA42"/>
    <mergeCell ref="BB40:BB42"/>
    <mergeCell ref="AE40:AE42"/>
    <mergeCell ref="AX40:AX42"/>
    <mergeCell ref="I40:I42"/>
    <mergeCell ref="J40:J42"/>
    <mergeCell ref="K40:K42"/>
    <mergeCell ref="L40:L42"/>
    <mergeCell ref="M40:M42"/>
    <mergeCell ref="N40:N42"/>
    <mergeCell ref="I37:I39"/>
    <mergeCell ref="J37:J39"/>
    <mergeCell ref="K37:K39"/>
    <mergeCell ref="L37:L39"/>
    <mergeCell ref="M37:M39"/>
    <mergeCell ref="N37:N39"/>
    <mergeCell ref="AA40:AA42"/>
    <mergeCell ref="AB40:AB42"/>
    <mergeCell ref="AC40:AC42"/>
    <mergeCell ref="AD40:AD42"/>
  </mergeCells>
  <conditionalFormatting sqref="G13:H13 G16:H16 G19:H19 G22:H22 G25:H25 G28:H28 G31:H31 G34:H34 G37:H37 G40:H40">
    <cfRule type="containsText" dxfId="353" priority="32" operator="containsText" text="RARA VEZ">
      <formula>NOT(ISERROR(SEARCH("RARA VEZ",G13)))</formula>
    </cfRule>
    <cfRule type="containsText" dxfId="352" priority="33" operator="containsText" text="IMPROBABLE">
      <formula>NOT(ISERROR(SEARCH("IMPROBABLE",G13)))</formula>
    </cfRule>
    <cfRule type="containsText" dxfId="351" priority="34" operator="containsText" text="POSIBLE">
      <formula>NOT(ISERROR(SEARCH("POSIBLE",G13)))</formula>
    </cfRule>
    <cfRule type="containsText" dxfId="350" priority="35" operator="containsText" text="PROBABLE">
      <formula>NOT(ISERROR(SEARCH("PROBABLE",G13)))</formula>
    </cfRule>
    <cfRule type="containsText" dxfId="349" priority="36" operator="containsText" text="CASI SEGURO">
      <formula>NOT(ISERROR(SEARCH("CASI SEGURO",G13)))</formula>
    </cfRule>
  </conditionalFormatting>
  <conditionalFormatting sqref="AE13 AE16 AE19 AE22 AE25 AE28 AE31 AE34 AE37 AE40">
    <cfRule type="containsText" dxfId="348" priority="28" operator="containsText" text="EXTREMO">
      <formula>NOT(ISERROR(SEARCH("EXTREMO",AE13)))</formula>
    </cfRule>
    <cfRule type="containsText" dxfId="347" priority="29" operator="containsText" text="ALTO">
      <formula>NOT(ISERROR(SEARCH("ALTO",AE13)))</formula>
    </cfRule>
    <cfRule type="containsText" dxfId="346" priority="30" operator="containsText" text="MODERADO">
      <formula>NOT(ISERROR(SEARCH("MODERADO",AE13)))</formula>
    </cfRule>
    <cfRule type="containsText" dxfId="345" priority="31" operator="containsText" text="BAJO">
      <formula>NOT(ISERROR(SEARCH("BAJO",AE13)))</formula>
    </cfRule>
  </conditionalFormatting>
  <conditionalFormatting sqref="BG13 BH13:BI16 BH18:BI42 BI17 BG15">
    <cfRule type="expression" dxfId="344" priority="27">
      <formula>#REF!="DILIGENCIE EL PLAN DE ACCIÓN"</formula>
    </cfRule>
  </conditionalFormatting>
  <conditionalFormatting sqref="BC16:BG16 BC18:BG18 BC17:BF17">
    <cfRule type="expression" dxfId="343" priority="26">
      <formula>#REF!="DILIGENCIE EL PLAN DE ACCIÓN"</formula>
    </cfRule>
  </conditionalFormatting>
  <conditionalFormatting sqref="BC19:BE21">
    <cfRule type="expression" dxfId="342" priority="25">
      <formula>#REF!="DILIGENCIE EL PLAN DE ACCIÓN"</formula>
    </cfRule>
  </conditionalFormatting>
  <conditionalFormatting sqref="BC22:BG24">
    <cfRule type="expression" dxfId="341" priority="24">
      <formula>#REF!="DILIGENCIE EL PLAN DE ACCIÓN"</formula>
    </cfRule>
  </conditionalFormatting>
  <conditionalFormatting sqref="BC25:BG27">
    <cfRule type="expression" dxfId="340" priority="23">
      <formula>#REF!="DILIGENCIE EL PLAN DE ACCIÓN"</formula>
    </cfRule>
  </conditionalFormatting>
  <conditionalFormatting sqref="BC28:BG30">
    <cfRule type="expression" dxfId="339" priority="22">
      <formula>#REF!="DILIGENCIE EL PLAN DE ACCIÓN"</formula>
    </cfRule>
  </conditionalFormatting>
  <conditionalFormatting sqref="BC31:BG33">
    <cfRule type="expression" dxfId="338" priority="21">
      <formula>#REF!="DILIGENCIE EL PLAN DE ACCIÓN"</formula>
    </cfRule>
  </conditionalFormatting>
  <conditionalFormatting sqref="BC34:BG36">
    <cfRule type="expression" dxfId="337" priority="20">
      <formula>#REF!="DILIGENCIE EL PLAN DE ACCIÓN"</formula>
    </cfRule>
  </conditionalFormatting>
  <conditionalFormatting sqref="BC37:BG39">
    <cfRule type="expression" dxfId="336" priority="19">
      <formula>#REF!="DILIGENCIE EL PLAN DE ACCIÓN"</formula>
    </cfRule>
  </conditionalFormatting>
  <conditionalFormatting sqref="BC40:BG42">
    <cfRule type="expression" dxfId="335" priority="18">
      <formula>#REF!="DILIGENCIE EL PLAN DE ACCIÓN"</formula>
    </cfRule>
  </conditionalFormatting>
  <conditionalFormatting sqref="AD13:AD42">
    <cfRule type="containsText" dxfId="334" priority="37" operator="containsText" text="CATASTRÓFICO">
      <formula>NOT(ISERROR(SEARCH("CATASTRÓFICO",AD13)))</formula>
    </cfRule>
    <cfRule type="containsText" dxfId="333" priority="38" operator="containsText" text="MAYOR">
      <formula>NOT(ISERROR(SEARCH("MAYOR",AD13)))</formula>
    </cfRule>
    <cfRule type="containsText" dxfId="332" priority="39" operator="containsText" text="MODERADO">
      <formula>NOT(ISERROR(SEARCH("MODERADO",AD13)))</formula>
    </cfRule>
  </conditionalFormatting>
  <conditionalFormatting sqref="AZ13:AZ42">
    <cfRule type="containsText" dxfId="331" priority="13" operator="containsText" text="CASI SEGURO">
      <formula>NOT(ISERROR(SEARCH("CASI SEGURO",AZ13)))</formula>
    </cfRule>
    <cfRule type="containsText" dxfId="330" priority="14" operator="containsText" text="PROBABLE">
      <formula>NOT(ISERROR(SEARCH("PROBABLE",AZ13)))</formula>
    </cfRule>
    <cfRule type="containsText" dxfId="329" priority="15" operator="containsText" text="POSIBLE">
      <formula>NOT(ISERROR(SEARCH("POSIBLE",AZ13)))</formula>
    </cfRule>
    <cfRule type="containsText" dxfId="328" priority="16" operator="containsText" text="IMPROBABLE">
      <formula>NOT(ISERROR(SEARCH("IMPROBABLE",AZ13)))</formula>
    </cfRule>
    <cfRule type="containsText" dxfId="327" priority="17" operator="containsText" text="RARA VEZ">
      <formula>NOT(ISERROR(SEARCH("RARA VEZ",AZ13)))</formula>
    </cfRule>
  </conditionalFormatting>
  <conditionalFormatting sqref="BA13:BA42">
    <cfRule type="containsText" dxfId="326" priority="10" operator="containsText" text="MODERADO">
      <formula>NOT(ISERROR(SEARCH("MODERADO",BA13)))</formula>
    </cfRule>
    <cfRule type="containsText" dxfId="325" priority="11" operator="containsText" text="MAYOR">
      <formula>NOT(ISERROR(SEARCH("MAYOR",BA13)))</formula>
    </cfRule>
    <cfRule type="containsText" dxfId="324" priority="12" operator="containsText" text="CATASTRÓFICO">
      <formula>NOT(ISERROR(SEARCH("CATASTRÓFICO",BA13)))</formula>
    </cfRule>
  </conditionalFormatting>
  <conditionalFormatting sqref="BC13:BF13 BC14:BE15">
    <cfRule type="expression" dxfId="323" priority="9">
      <formula>#REF!="DILIGENCIE EL PLAN DE ACCIÓN"</formula>
    </cfRule>
  </conditionalFormatting>
  <conditionalFormatting sqref="BF14">
    <cfRule type="expression" dxfId="322" priority="8">
      <formula>#REF!="DILIGENCIE EL PLAN DE ACCIÓN"</formula>
    </cfRule>
  </conditionalFormatting>
  <conditionalFormatting sqref="BG14">
    <cfRule type="expression" dxfId="321" priority="7">
      <formula>#REF!="DILIGENCIE EL PLAN DE ACCIÓN"</formula>
    </cfRule>
  </conditionalFormatting>
  <conditionalFormatting sqref="BG19 BG21">
    <cfRule type="expression" dxfId="320" priority="6">
      <formula>#REF!="DILIGENCIE EL PLAN DE ACCIÓN"</formula>
    </cfRule>
  </conditionalFormatting>
  <conditionalFormatting sqref="BG20">
    <cfRule type="expression" dxfId="319" priority="5">
      <formula>#REF!="DILIGENCIE EL PLAN DE ACCIÓN"</formula>
    </cfRule>
  </conditionalFormatting>
  <conditionalFormatting sqref="BF15">
    <cfRule type="expression" dxfId="318" priority="4">
      <formula>#REF!="DILIGENCIE EL PLAN DE ACCIÓN"</formula>
    </cfRule>
  </conditionalFormatting>
  <conditionalFormatting sqref="BF19">
    <cfRule type="expression" dxfId="317" priority="3">
      <formula>#REF!="DILIGENCIE EL PLAN DE ACCIÓN"</formula>
    </cfRule>
  </conditionalFormatting>
  <conditionalFormatting sqref="BF20">
    <cfRule type="expression" dxfId="316" priority="2">
      <formula>#REF!="DILIGENCIE EL PLAN DE ACCIÓN"</formula>
    </cfRule>
  </conditionalFormatting>
  <conditionalFormatting sqref="BF21">
    <cfRule type="expression" dxfId="315"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600-000000000000}">
          <x14:formula1>
            <xm:f>'Formulas Corrupción'!$AC$7:$AC$9</xm:f>
          </x14:formula1>
          <xm:sqref>BH13:BH16 BH18:BH42</xm:sqref>
        </x14:dataValidation>
        <x14:dataValidation type="list" allowBlank="1" showInputMessage="1" showErrorMessage="1" xr:uid="{00000000-0002-0000-0600-000001000000}">
          <x14:formula1>
            <xm:f>'Formulas Corrupción'!$E$7:$E$11</xm:f>
          </x14:formula1>
          <xm:sqref>G13:G42</xm:sqref>
        </x14:dataValidation>
        <x14:dataValidation type="list" allowBlank="1" showInputMessage="1" showErrorMessage="1" xr:uid="{00000000-0002-0000-0600-000002000000}">
          <x14:formula1>
            <xm:f>'Formulas Corrupción'!$P$7:$P$8</xm:f>
          </x14:formula1>
          <xm:sqref>J13:AB42</xm:sqref>
        </x14:dataValidation>
        <x14:dataValidation type="list" allowBlank="1" showInputMessage="1" showErrorMessage="1" xr:uid="{00000000-0002-0000-0600-000003000000}">
          <x14:formula1>
            <xm:f>'Formulas Corrupción'!$G$7:$G$8</xm:f>
          </x14:formula1>
          <xm:sqref>AH13:AH42</xm:sqref>
        </x14:dataValidation>
        <x14:dataValidation type="list" allowBlank="1" showInputMessage="1" showErrorMessage="1" xr:uid="{00000000-0002-0000-0600-000004000000}">
          <x14:formula1>
            <xm:f>'Formulas Corrupción'!$H$7:$H$8</xm:f>
          </x14:formula1>
          <xm:sqref>AJ13:AJ42</xm:sqref>
        </x14:dataValidation>
        <x14:dataValidation type="list" allowBlank="1" showInputMessage="1" showErrorMessage="1" xr:uid="{00000000-0002-0000-0600-000005000000}">
          <x14:formula1>
            <xm:f>'Formulas Corrupción'!$I$7:$I$8</xm:f>
          </x14:formula1>
          <xm:sqref>AL13:AL42</xm:sqref>
        </x14:dataValidation>
        <x14:dataValidation type="list" allowBlank="1" showInputMessage="1" showErrorMessage="1" xr:uid="{00000000-0002-0000-0600-000006000000}">
          <x14:formula1>
            <xm:f>'Formulas Corrupción'!$J$7:$J$9</xm:f>
          </x14:formula1>
          <xm:sqref>AN13:AN42</xm:sqref>
        </x14:dataValidation>
        <x14:dataValidation type="list" allowBlank="1" showInputMessage="1" showErrorMessage="1" xr:uid="{00000000-0002-0000-0600-000007000000}">
          <x14:formula1>
            <xm:f>'Formulas Corrupción'!$K$7:$K$8</xm:f>
          </x14:formula1>
          <xm:sqref>AP13:AP42</xm:sqref>
        </x14:dataValidation>
        <x14:dataValidation type="list" allowBlank="1" showInputMessage="1" showErrorMessage="1" xr:uid="{00000000-0002-0000-0600-000008000000}">
          <x14:formula1>
            <xm:f>'Formulas Corrupción'!$L$7:$L$8</xm:f>
          </x14:formula1>
          <xm:sqref>AR13:AR42</xm:sqref>
        </x14:dataValidation>
        <x14:dataValidation type="list" allowBlank="1" showInputMessage="1" showErrorMessage="1" xr:uid="{00000000-0002-0000-0600-000009000000}">
          <x14:formula1>
            <xm:f>'Formulas Corrupción'!$M$7:$M$9</xm:f>
          </x14:formula1>
          <xm:sqref>AT13:AT42</xm:sqref>
        </x14:dataValidation>
        <x14:dataValidation type="list" allowBlank="1" showInputMessage="1" showErrorMessage="1" xr:uid="{00000000-0002-0000-0600-00000A000000}">
          <x14:formula1>
            <xm:f>'Formulas Corrupción'!$Q$7:$Q$10</xm:f>
          </x14:formula1>
          <xm:sqref>BB13:BB42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BT45"/>
  <sheetViews>
    <sheetView view="pageBreakPreview" topLeftCell="AR1" zoomScale="70" zoomScaleNormal="40" zoomScaleSheetLayoutView="70" workbookViewId="0">
      <selection activeCell="BD49" sqref="BD49"/>
    </sheetView>
  </sheetViews>
  <sheetFormatPr baseColWidth="10" defaultColWidth="11.42578125" defaultRowHeight="12" x14ac:dyDescent="0.25"/>
  <cols>
    <col min="1" max="1" width="20" style="15" bestFit="1" customWidth="1"/>
    <col min="2" max="2" width="20.85546875" style="15" customWidth="1"/>
    <col min="3" max="3" width="6.7109375" style="24" customWidth="1"/>
    <col min="4" max="4" width="14.5703125" style="24" bestFit="1"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23.7109375" style="15" customWidth="1"/>
    <col min="60" max="60" width="13.5703125" style="15" customWidth="1"/>
    <col min="61" max="61" width="90.85546875" style="15" customWidth="1"/>
    <col min="62" max="73" width="11.42578125" style="15" customWidth="1"/>
    <col min="74" max="16384" width="11.42578125" style="15"/>
  </cols>
  <sheetData>
    <row r="1" spans="1:70"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70"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70"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70"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70"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70"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70"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70"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70" ht="11.65" customHeight="1" x14ac:dyDescent="0.25">
      <c r="A11" s="102" t="s">
        <v>0</v>
      </c>
      <c r="B11" s="102" t="s">
        <v>1</v>
      </c>
      <c r="C11" s="102" t="s">
        <v>133</v>
      </c>
      <c r="D11" s="103" t="s">
        <v>65</v>
      </c>
      <c r="E11" s="103"/>
      <c r="F11" s="103"/>
      <c r="G11" s="104" t="s">
        <v>16</v>
      </c>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0" t="s">
        <v>167</v>
      </c>
      <c r="AG11" s="100" t="s">
        <v>44</v>
      </c>
      <c r="AH11" s="100" t="s">
        <v>168</v>
      </c>
      <c r="AI11" s="100"/>
      <c r="AJ11" s="100"/>
      <c r="AK11" s="100"/>
      <c r="AL11" s="100"/>
      <c r="AM11" s="100"/>
      <c r="AN11" s="100"/>
      <c r="AO11" s="100"/>
      <c r="AP11" s="100"/>
      <c r="AQ11" s="100"/>
      <c r="AR11" s="100"/>
      <c r="AS11" s="100"/>
      <c r="AT11" s="100"/>
      <c r="AU11" s="100"/>
      <c r="AV11" s="100"/>
      <c r="AW11" s="100"/>
      <c r="AX11" s="100"/>
      <c r="AY11" s="100"/>
      <c r="AZ11" s="100"/>
      <c r="BA11" s="100"/>
      <c r="BB11" s="100"/>
      <c r="BC11" s="101" t="s">
        <v>52</v>
      </c>
      <c r="BD11" s="101"/>
      <c r="BE11" s="101"/>
      <c r="BF11" s="101"/>
      <c r="BG11" s="101"/>
      <c r="BH11" s="101"/>
      <c r="BI11" s="49"/>
    </row>
    <row r="12" spans="1:70" s="18" customFormat="1" ht="87" customHeight="1" x14ac:dyDescent="0.25">
      <c r="A12" s="102"/>
      <c r="B12" s="102"/>
      <c r="C12" s="102"/>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00"/>
      <c r="AG12" s="100"/>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70" ht="72" customHeight="1" x14ac:dyDescent="0.25">
      <c r="A13" s="92" t="s">
        <v>124</v>
      </c>
      <c r="B13" s="137" t="s">
        <v>344</v>
      </c>
      <c r="C13" s="94" t="s">
        <v>6</v>
      </c>
      <c r="D13" s="137" t="s">
        <v>345</v>
      </c>
      <c r="E13" s="137" t="s">
        <v>346</v>
      </c>
      <c r="F13" s="137" t="s">
        <v>347</v>
      </c>
      <c r="G13" s="94" t="s">
        <v>209</v>
      </c>
      <c r="H13" s="92" t="str">
        <f>+IF(G13="NO SE HA PRESENTADO EN LOS UNTIMOS 5 AÑOS","RARA VEZ",IF(G13="AL MENOS 1 VEZ EN LOS ULTIMOS 5 AÑOS","IMPROBABLE",IF(G13="AL MENOS 1 VEZ EN LOS ULTIMOS 2 AÑOS","POSIBLE",IF(G13="AL MENOS 1 VEZ EN EL ULTIMO AÑO","PROBABLE",IF(G13="MAS DE 1 VEZ AL AÑO","CASI SEGURO","ERROR")))))</f>
        <v>RARA VEZ</v>
      </c>
      <c r="I13" s="94" t="str">
        <f>+IF(H13="MUY BAJA","20%",IF(H13="BAJA","40%",IF(H13="MEDIA","60%",IF(H13="ALTA","80%",IF(H13="MUY ALTA","100%","ERROR")))))</f>
        <v>ERROR</v>
      </c>
      <c r="J13" s="94" t="s">
        <v>218</v>
      </c>
      <c r="K13" s="94" t="s">
        <v>218</v>
      </c>
      <c r="L13" s="94" t="s">
        <v>228</v>
      </c>
      <c r="M13" s="95" t="s">
        <v>228</v>
      </c>
      <c r="N13" s="94" t="s">
        <v>228</v>
      </c>
      <c r="O13" s="94" t="s">
        <v>218</v>
      </c>
      <c r="P13" s="95" t="s">
        <v>228</v>
      </c>
      <c r="Q13" s="94" t="s">
        <v>228</v>
      </c>
      <c r="R13" s="94" t="s">
        <v>228</v>
      </c>
      <c r="S13" s="94" t="s">
        <v>228</v>
      </c>
      <c r="T13" s="94" t="s">
        <v>228</v>
      </c>
      <c r="U13" s="94" t="s">
        <v>218</v>
      </c>
      <c r="V13" s="94" t="s">
        <v>228</v>
      </c>
      <c r="W13" s="94" t="s">
        <v>218</v>
      </c>
      <c r="X13" s="94" t="s">
        <v>228</v>
      </c>
      <c r="Y13" s="94" t="s">
        <v>228</v>
      </c>
      <c r="Z13" s="94" t="s">
        <v>228</v>
      </c>
      <c r="AA13" s="94" t="s">
        <v>228</v>
      </c>
      <c r="AB13" s="94" t="s">
        <v>228</v>
      </c>
      <c r="AC13" s="94">
        <f>COUNTIF(J13:AB15,"SI")</f>
        <v>5</v>
      </c>
      <c r="AD13" s="96" t="str">
        <f t="shared" ref="AD13" si="0">+IF(AND(AC13&gt;0,AC13&lt;6),"MODERADO",IF(AC13&gt;=12,"CATASTRÓFICO",IF(AND(AC13&gt;5,AC13&lt;12),"MAYOR","")))</f>
        <v>MODERADO</v>
      </c>
      <c r="AE13" s="9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MODERADO</v>
      </c>
      <c r="AF13" s="22" t="s">
        <v>348</v>
      </c>
      <c r="AG13" s="22" t="s">
        <v>349</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93">
        <f>AVERAGE(AV13:AV15)</f>
        <v>100</v>
      </c>
      <c r="AY13" s="92" t="str">
        <f>IF(AX13&gt;95,"FUERTE",IF(AND(AX13&lt;95.01,AX13&gt;85.02),"MODERADO",IF(AND(AX13&lt;85.01,AX13&gt;1),"DEBIL","0")))</f>
        <v>FUERTE</v>
      </c>
      <c r="AZ13" s="9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96" t="str">
        <f>AD13</f>
        <v>MODERADO</v>
      </c>
      <c r="BB13" s="99" t="s">
        <v>229</v>
      </c>
      <c r="BC13" s="65" t="s">
        <v>354</v>
      </c>
      <c r="BD13" s="20" t="s">
        <v>353</v>
      </c>
      <c r="BE13" s="20" t="s">
        <v>357</v>
      </c>
      <c r="BF13" s="54" t="s">
        <v>516</v>
      </c>
      <c r="BG13" s="20" t="s">
        <v>521</v>
      </c>
      <c r="BH13" s="20" t="s">
        <v>88</v>
      </c>
      <c r="BI13" s="20"/>
    </row>
    <row r="14" spans="1:70" ht="36.75" customHeight="1" x14ac:dyDescent="0.25">
      <c r="A14" s="92"/>
      <c r="B14" s="137"/>
      <c r="C14" s="94"/>
      <c r="D14" s="137"/>
      <c r="E14" s="137"/>
      <c r="F14" s="137"/>
      <c r="G14" s="94"/>
      <c r="H14" s="92"/>
      <c r="I14" s="94"/>
      <c r="J14" s="94"/>
      <c r="K14" s="94"/>
      <c r="L14" s="94"/>
      <c r="M14" s="95"/>
      <c r="N14" s="94"/>
      <c r="O14" s="94"/>
      <c r="P14" s="95"/>
      <c r="Q14" s="94"/>
      <c r="R14" s="94"/>
      <c r="S14" s="94"/>
      <c r="T14" s="94"/>
      <c r="U14" s="94"/>
      <c r="V14" s="94"/>
      <c r="W14" s="94"/>
      <c r="X14" s="94"/>
      <c r="Y14" s="94"/>
      <c r="Z14" s="94"/>
      <c r="AA14" s="94"/>
      <c r="AB14" s="94"/>
      <c r="AC14" s="94"/>
      <c r="AD14" s="96"/>
      <c r="AE14" s="92"/>
      <c r="AF14" s="22" t="s">
        <v>350</v>
      </c>
      <c r="AG14" s="22" t="s">
        <v>351</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93"/>
      <c r="AY14" s="92"/>
      <c r="AZ14" s="92"/>
      <c r="BA14" s="92"/>
      <c r="BB14" s="94"/>
      <c r="BC14" s="222" t="s">
        <v>355</v>
      </c>
      <c r="BD14" s="145" t="s">
        <v>356</v>
      </c>
      <c r="BE14" s="143" t="s">
        <v>357</v>
      </c>
      <c r="BF14" s="146" t="s">
        <v>516</v>
      </c>
      <c r="BG14" s="220" t="s">
        <v>522</v>
      </c>
      <c r="BH14" s="150" t="s">
        <v>88</v>
      </c>
      <c r="BI14" s="20"/>
      <c r="BR14" s="15" t="s">
        <v>7</v>
      </c>
    </row>
    <row r="15" spans="1:70" ht="45.75" customHeight="1" x14ac:dyDescent="0.25">
      <c r="A15" s="92"/>
      <c r="B15" s="137"/>
      <c r="C15" s="94"/>
      <c r="D15" s="137"/>
      <c r="E15" s="137"/>
      <c r="F15" s="137"/>
      <c r="G15" s="94"/>
      <c r="H15" s="92"/>
      <c r="I15" s="94"/>
      <c r="J15" s="94"/>
      <c r="K15" s="94"/>
      <c r="L15" s="94"/>
      <c r="M15" s="95"/>
      <c r="N15" s="94"/>
      <c r="O15" s="94"/>
      <c r="P15" s="95"/>
      <c r="Q15" s="94"/>
      <c r="R15" s="94"/>
      <c r="S15" s="94"/>
      <c r="T15" s="94"/>
      <c r="U15" s="94"/>
      <c r="V15" s="94"/>
      <c r="W15" s="94"/>
      <c r="X15" s="94"/>
      <c r="Y15" s="94"/>
      <c r="Z15" s="94"/>
      <c r="AA15" s="94"/>
      <c r="AB15" s="94"/>
      <c r="AC15" s="94"/>
      <c r="AD15" s="96"/>
      <c r="AE15" s="92"/>
      <c r="AF15" s="22" t="s">
        <v>352</v>
      </c>
      <c r="AG15" s="22" t="s">
        <v>353</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93"/>
      <c r="AY15" s="92"/>
      <c r="AZ15" s="92"/>
      <c r="BA15" s="92"/>
      <c r="BB15" s="94"/>
      <c r="BC15" s="222"/>
      <c r="BD15" s="145"/>
      <c r="BE15" s="143"/>
      <c r="BF15" s="147"/>
      <c r="BG15" s="221"/>
      <c r="BH15" s="151"/>
      <c r="BI15" s="20"/>
    </row>
    <row r="16" spans="1:70" ht="49.9" hidden="1" customHeight="1" thickBot="1" x14ac:dyDescent="0.25">
      <c r="A16" s="92"/>
      <c r="B16" s="137"/>
      <c r="C16" s="94" t="s">
        <v>56</v>
      </c>
      <c r="D16" s="94"/>
      <c r="E16" s="94"/>
      <c r="F16" s="94"/>
      <c r="G16" s="94"/>
      <c r="H16" s="92"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94" t="str">
        <f t="shared" ref="I16" si="11">+IF(H16="MUY BAJA","20%",IF(H16="BAJA","40%",IF(H16="MEDIA","60%",IF(H16="ALTA","80%",IF(H16="MUY ALTA","100%","ERROR")))))</f>
        <v>ERROR</v>
      </c>
      <c r="J16" s="95"/>
      <c r="K16" s="95"/>
      <c r="L16" s="95"/>
      <c r="M16" s="95"/>
      <c r="N16" s="95"/>
      <c r="O16" s="95"/>
      <c r="P16" s="95"/>
      <c r="Q16" s="95"/>
      <c r="R16" s="95"/>
      <c r="S16" s="95"/>
      <c r="T16" s="95"/>
      <c r="U16" s="95"/>
      <c r="V16" s="95"/>
      <c r="W16" s="95"/>
      <c r="X16" s="95"/>
      <c r="Y16" s="95"/>
      <c r="Z16" s="95"/>
      <c r="AA16" s="95"/>
      <c r="AB16" s="95"/>
      <c r="AC16" s="94">
        <f t="shared" ref="AC16" si="12">COUNTIF(J16:AB18,"SI")</f>
        <v>0</v>
      </c>
      <c r="AD16" s="96" t="str">
        <f t="shared" ref="AD16:AD40" si="13">+IF(AND(AC16&gt;0,AC16&lt;6),"MODERADO",IF(AC16&gt;=12,"CATASTRÓFICO",IF(AND(AC16&gt;5,AC16&lt;12),"MAYOR","")))</f>
        <v/>
      </c>
      <c r="AE16" s="92"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93">
        <f t="shared" ref="AX16" si="15">AVERAGE(AV16:AV18)</f>
        <v>0</v>
      </c>
      <c r="AY16" s="92" t="str">
        <f t="shared" ref="AY16" si="16">IF(AX16&gt;95,"FUERTE",IF(AND(AX16&lt;95.01,AX16&gt;85.02),"MODERADO",IF(AND(AX16&lt;85.01,AX16&gt;1),"DEBIL","0")))</f>
        <v>0</v>
      </c>
      <c r="AZ16" s="92"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96" t="str">
        <f t="shared" ref="BA16" si="18">AD16</f>
        <v/>
      </c>
      <c r="BB16" s="99"/>
      <c r="BC16" s="20"/>
      <c r="BD16" s="20"/>
      <c r="BE16" s="20"/>
      <c r="BF16" s="20"/>
      <c r="BG16" s="20"/>
      <c r="BH16" s="20"/>
      <c r="BI16" s="20"/>
      <c r="BR16" s="15" t="s">
        <v>8</v>
      </c>
    </row>
    <row r="17" spans="1:72" ht="49.9" hidden="1" customHeight="1" thickBot="1" x14ac:dyDescent="0.25">
      <c r="A17" s="92"/>
      <c r="B17" s="137"/>
      <c r="C17" s="94"/>
      <c r="D17" s="94"/>
      <c r="E17" s="94"/>
      <c r="F17" s="94"/>
      <c r="G17" s="94"/>
      <c r="H17" s="92"/>
      <c r="I17" s="94"/>
      <c r="J17" s="95"/>
      <c r="K17" s="95"/>
      <c r="L17" s="95"/>
      <c r="M17" s="95"/>
      <c r="N17" s="95"/>
      <c r="O17" s="95"/>
      <c r="P17" s="95"/>
      <c r="Q17" s="95"/>
      <c r="R17" s="95"/>
      <c r="S17" s="95"/>
      <c r="T17" s="95"/>
      <c r="U17" s="95"/>
      <c r="V17" s="95"/>
      <c r="W17" s="95"/>
      <c r="X17" s="95"/>
      <c r="Y17" s="95"/>
      <c r="Z17" s="95"/>
      <c r="AA17" s="95"/>
      <c r="AB17" s="95"/>
      <c r="AC17" s="94"/>
      <c r="AD17" s="96"/>
      <c r="AE17" s="92"/>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93"/>
      <c r="AY17" s="92"/>
      <c r="AZ17" s="92"/>
      <c r="BA17" s="92"/>
      <c r="BB17" s="94"/>
      <c r="BC17" s="20"/>
      <c r="BD17" s="20"/>
      <c r="BE17" s="20"/>
      <c r="BF17" s="20"/>
      <c r="BG17" s="20"/>
      <c r="BH17" s="20"/>
      <c r="BI17" s="20"/>
    </row>
    <row r="18" spans="1:72" ht="49.9" hidden="1" customHeight="1" thickBot="1" x14ac:dyDescent="0.25">
      <c r="A18" s="92"/>
      <c r="B18" s="137"/>
      <c r="C18" s="94"/>
      <c r="D18" s="94"/>
      <c r="E18" s="94"/>
      <c r="F18" s="94"/>
      <c r="G18" s="94"/>
      <c r="H18" s="92"/>
      <c r="I18" s="94"/>
      <c r="J18" s="95"/>
      <c r="K18" s="95"/>
      <c r="L18" s="95"/>
      <c r="M18" s="95"/>
      <c r="N18" s="95"/>
      <c r="O18" s="95"/>
      <c r="P18" s="95"/>
      <c r="Q18" s="95"/>
      <c r="R18" s="95"/>
      <c r="S18" s="95"/>
      <c r="T18" s="95"/>
      <c r="U18" s="95"/>
      <c r="V18" s="95"/>
      <c r="W18" s="95"/>
      <c r="X18" s="95"/>
      <c r="Y18" s="95"/>
      <c r="Z18" s="95"/>
      <c r="AA18" s="95"/>
      <c r="AB18" s="95"/>
      <c r="AC18" s="94"/>
      <c r="AD18" s="96"/>
      <c r="AE18" s="92"/>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93"/>
      <c r="AY18" s="92"/>
      <c r="AZ18" s="92"/>
      <c r="BA18" s="92"/>
      <c r="BB18" s="94"/>
      <c r="BC18" s="20"/>
      <c r="BD18" s="20"/>
      <c r="BE18" s="20"/>
      <c r="BF18" s="20"/>
      <c r="BG18" s="20"/>
      <c r="BH18" s="20"/>
      <c r="BI18" s="20"/>
      <c r="BR18" s="15" t="s">
        <v>9</v>
      </c>
    </row>
    <row r="19" spans="1:72" ht="49.9" hidden="1" customHeight="1" thickBot="1" x14ac:dyDescent="0.25">
      <c r="A19" s="92"/>
      <c r="B19" s="137"/>
      <c r="C19" s="94" t="s">
        <v>57</v>
      </c>
      <c r="D19" s="94"/>
      <c r="E19" s="94"/>
      <c r="F19" s="94"/>
      <c r="G19" s="94"/>
      <c r="H19" s="92"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94" t="str">
        <f t="shared" ref="I19" si="20">+IF(H19="MUY BAJA","20%",IF(H19="BAJA","40%",IF(H19="MEDIA","60%",IF(H19="ALTA","80%",IF(H19="MUY ALTA","100%","ERROR")))))</f>
        <v>ERROR</v>
      </c>
      <c r="J19" s="95"/>
      <c r="K19" s="95"/>
      <c r="L19" s="95"/>
      <c r="M19" s="95"/>
      <c r="N19" s="95"/>
      <c r="O19" s="95"/>
      <c r="P19" s="95"/>
      <c r="Q19" s="95"/>
      <c r="R19" s="95"/>
      <c r="S19" s="95"/>
      <c r="T19" s="95"/>
      <c r="U19" s="95"/>
      <c r="V19" s="95"/>
      <c r="W19" s="95"/>
      <c r="X19" s="95"/>
      <c r="Y19" s="95"/>
      <c r="Z19" s="95"/>
      <c r="AA19" s="95"/>
      <c r="AB19" s="95"/>
      <c r="AC19" s="94">
        <f t="shared" ref="AC19" si="21">COUNTIF(J19:AB21,"SI")</f>
        <v>0</v>
      </c>
      <c r="AD19" s="96" t="str">
        <f t="shared" si="13"/>
        <v/>
      </c>
      <c r="AE19" s="92"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93">
        <f t="shared" ref="AX19" si="23">AVERAGE(AV19:AV21)</f>
        <v>0</v>
      </c>
      <c r="AY19" s="92" t="str">
        <f t="shared" ref="AY19" si="24">IF(AX19&gt;95,"FUERTE",IF(AND(AX19&lt;95.01,AX19&gt;85.02),"MODERADO",IF(AND(AX19&lt;85.01,AX19&gt;1),"DEBIL","0")))</f>
        <v>0</v>
      </c>
      <c r="AZ19" s="92"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96" t="str">
        <f t="shared" ref="BA19" si="26">AD19</f>
        <v/>
      </c>
      <c r="BB19" s="99"/>
      <c r="BC19" s="20"/>
      <c r="BD19" s="20"/>
      <c r="BE19" s="20"/>
      <c r="BF19" s="20"/>
      <c r="BG19" s="20"/>
      <c r="BH19" s="20"/>
      <c r="BI19" s="20"/>
      <c r="BR19" s="15" t="s">
        <v>13</v>
      </c>
    </row>
    <row r="20" spans="1:72" ht="49.9" hidden="1" customHeight="1" thickBot="1" x14ac:dyDescent="0.25">
      <c r="A20" s="92"/>
      <c r="B20" s="137"/>
      <c r="C20" s="94"/>
      <c r="D20" s="94"/>
      <c r="E20" s="94"/>
      <c r="F20" s="94"/>
      <c r="G20" s="94"/>
      <c r="H20" s="92"/>
      <c r="I20" s="94"/>
      <c r="J20" s="95"/>
      <c r="K20" s="95"/>
      <c r="L20" s="95"/>
      <c r="M20" s="95"/>
      <c r="N20" s="95"/>
      <c r="O20" s="95"/>
      <c r="P20" s="95"/>
      <c r="Q20" s="95"/>
      <c r="R20" s="95"/>
      <c r="S20" s="95"/>
      <c r="T20" s="95"/>
      <c r="U20" s="95"/>
      <c r="V20" s="95"/>
      <c r="W20" s="95"/>
      <c r="X20" s="95"/>
      <c r="Y20" s="95"/>
      <c r="Z20" s="95"/>
      <c r="AA20" s="95"/>
      <c r="AB20" s="95"/>
      <c r="AC20" s="94"/>
      <c r="AD20" s="96"/>
      <c r="AE20" s="92"/>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93"/>
      <c r="AY20" s="92"/>
      <c r="AZ20" s="92"/>
      <c r="BA20" s="92"/>
      <c r="BB20" s="94"/>
      <c r="BC20" s="20"/>
      <c r="BD20" s="20"/>
      <c r="BE20" s="20"/>
      <c r="BF20" s="20"/>
      <c r="BG20" s="20"/>
      <c r="BH20" s="20"/>
      <c r="BI20" s="20"/>
      <c r="BR20" s="15" t="s">
        <v>14</v>
      </c>
    </row>
    <row r="21" spans="1:72" ht="49.9" hidden="1" customHeight="1" thickBot="1" x14ac:dyDescent="0.25">
      <c r="A21" s="92"/>
      <c r="B21" s="137"/>
      <c r="C21" s="94"/>
      <c r="D21" s="94"/>
      <c r="E21" s="94"/>
      <c r="F21" s="94"/>
      <c r="G21" s="94"/>
      <c r="H21" s="92"/>
      <c r="I21" s="94"/>
      <c r="J21" s="95"/>
      <c r="K21" s="95"/>
      <c r="L21" s="95"/>
      <c r="M21" s="95"/>
      <c r="N21" s="95"/>
      <c r="O21" s="95"/>
      <c r="P21" s="95"/>
      <c r="Q21" s="95"/>
      <c r="R21" s="95"/>
      <c r="S21" s="95"/>
      <c r="T21" s="95"/>
      <c r="U21" s="95"/>
      <c r="V21" s="95"/>
      <c r="W21" s="95"/>
      <c r="X21" s="95"/>
      <c r="Y21" s="95"/>
      <c r="Z21" s="95"/>
      <c r="AA21" s="95"/>
      <c r="AB21" s="95"/>
      <c r="AC21" s="94"/>
      <c r="AD21" s="96"/>
      <c r="AE21" s="92"/>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93"/>
      <c r="AY21" s="92"/>
      <c r="AZ21" s="92"/>
      <c r="BA21" s="92"/>
      <c r="BB21" s="94"/>
      <c r="BC21" s="20"/>
      <c r="BD21" s="20"/>
      <c r="BE21" s="20"/>
      <c r="BF21" s="20"/>
      <c r="BG21" s="20"/>
      <c r="BH21" s="20"/>
      <c r="BI21" s="20"/>
      <c r="BR21" s="15" t="s">
        <v>15</v>
      </c>
    </row>
    <row r="22" spans="1:72" ht="49.9" hidden="1" customHeight="1" thickBot="1" x14ac:dyDescent="0.25">
      <c r="A22" s="92"/>
      <c r="B22" s="137"/>
      <c r="C22" s="94" t="s">
        <v>58</v>
      </c>
      <c r="D22" s="94"/>
      <c r="E22" s="94"/>
      <c r="F22" s="94"/>
      <c r="G22" s="94"/>
      <c r="H22" s="92"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94" t="str">
        <f t="shared" ref="I22" si="28">+IF(H22="MUY BAJA","20%",IF(H22="BAJA","40%",IF(H22="MEDIA","60%",IF(H22="ALTA","80%",IF(H22="MUY ALTA","100%","ERROR")))))</f>
        <v>ERROR</v>
      </c>
      <c r="J22" s="95"/>
      <c r="K22" s="95"/>
      <c r="L22" s="95"/>
      <c r="M22" s="95"/>
      <c r="N22" s="95"/>
      <c r="O22" s="95"/>
      <c r="P22" s="95"/>
      <c r="Q22" s="95"/>
      <c r="R22" s="95"/>
      <c r="S22" s="95"/>
      <c r="T22" s="95"/>
      <c r="U22" s="95"/>
      <c r="V22" s="95"/>
      <c r="W22" s="95"/>
      <c r="X22" s="95"/>
      <c r="Y22" s="95"/>
      <c r="Z22" s="95"/>
      <c r="AA22" s="95"/>
      <c r="AB22" s="95"/>
      <c r="AC22" s="94">
        <f t="shared" ref="AC22" si="29">COUNTIF(J22:AB24,"SI")</f>
        <v>0</v>
      </c>
      <c r="AD22" s="96" t="str">
        <f t="shared" si="13"/>
        <v/>
      </c>
      <c r="AE22" s="92"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93">
        <f t="shared" ref="AX22" si="31">AVERAGE(AV22:AV24)</f>
        <v>0</v>
      </c>
      <c r="AY22" s="92" t="str">
        <f t="shared" ref="AY22" si="32">IF(AX22&gt;95,"FUERTE",IF(AND(AX22&lt;95.01,AX22&gt;85.02),"MODERADO",IF(AND(AX22&lt;85.01,AX22&gt;1),"DEBIL","0")))</f>
        <v>0</v>
      </c>
      <c r="AZ22" s="92"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96" t="str">
        <f t="shared" ref="BA22" si="34">AD22</f>
        <v/>
      </c>
      <c r="BB22" s="99"/>
      <c r="BC22" s="20"/>
      <c r="BD22" s="20"/>
      <c r="BE22" s="20"/>
      <c r="BF22" s="20"/>
      <c r="BG22" s="20"/>
      <c r="BH22" s="20"/>
      <c r="BI22" s="20"/>
      <c r="BT22" s="15" t="s">
        <v>24</v>
      </c>
    </row>
    <row r="23" spans="1:72" ht="49.9" hidden="1" customHeight="1" thickBot="1" x14ac:dyDescent="0.25">
      <c r="A23" s="92"/>
      <c r="B23" s="137"/>
      <c r="C23" s="94"/>
      <c r="D23" s="94"/>
      <c r="E23" s="94"/>
      <c r="F23" s="94"/>
      <c r="G23" s="94"/>
      <c r="H23" s="92"/>
      <c r="I23" s="94"/>
      <c r="J23" s="95"/>
      <c r="K23" s="95"/>
      <c r="L23" s="95"/>
      <c r="M23" s="95"/>
      <c r="N23" s="95"/>
      <c r="O23" s="95"/>
      <c r="P23" s="95"/>
      <c r="Q23" s="95"/>
      <c r="R23" s="95"/>
      <c r="S23" s="95"/>
      <c r="T23" s="95"/>
      <c r="U23" s="95"/>
      <c r="V23" s="95"/>
      <c r="W23" s="95"/>
      <c r="X23" s="95"/>
      <c r="Y23" s="95"/>
      <c r="Z23" s="95"/>
      <c r="AA23" s="95"/>
      <c r="AB23" s="95"/>
      <c r="AC23" s="94"/>
      <c r="AD23" s="96"/>
      <c r="AE23" s="92"/>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93"/>
      <c r="AY23" s="92"/>
      <c r="AZ23" s="92"/>
      <c r="BA23" s="92"/>
      <c r="BB23" s="94"/>
      <c r="BC23" s="20"/>
      <c r="BD23" s="20"/>
      <c r="BE23" s="20"/>
      <c r="BF23" s="20"/>
      <c r="BG23" s="20"/>
      <c r="BH23" s="20"/>
      <c r="BI23" s="20"/>
      <c r="BT23" s="15" t="s">
        <v>25</v>
      </c>
    </row>
    <row r="24" spans="1:72" ht="49.9" hidden="1" customHeight="1" thickBot="1" x14ac:dyDescent="0.25">
      <c r="A24" s="92"/>
      <c r="B24" s="137"/>
      <c r="C24" s="94"/>
      <c r="D24" s="94"/>
      <c r="E24" s="94"/>
      <c r="F24" s="94"/>
      <c r="G24" s="94"/>
      <c r="H24" s="92"/>
      <c r="I24" s="94"/>
      <c r="J24" s="95"/>
      <c r="K24" s="95"/>
      <c r="L24" s="95"/>
      <c r="M24" s="95"/>
      <c r="N24" s="95"/>
      <c r="O24" s="95"/>
      <c r="P24" s="95"/>
      <c r="Q24" s="95"/>
      <c r="R24" s="95"/>
      <c r="S24" s="95"/>
      <c r="T24" s="95"/>
      <c r="U24" s="95"/>
      <c r="V24" s="95"/>
      <c r="W24" s="95"/>
      <c r="X24" s="95"/>
      <c r="Y24" s="95"/>
      <c r="Z24" s="95"/>
      <c r="AA24" s="95"/>
      <c r="AB24" s="95"/>
      <c r="AC24" s="94"/>
      <c r="AD24" s="96"/>
      <c r="AE24" s="92"/>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93"/>
      <c r="AY24" s="92"/>
      <c r="AZ24" s="92"/>
      <c r="BA24" s="92"/>
      <c r="BB24" s="94"/>
      <c r="BC24" s="20"/>
      <c r="BD24" s="20"/>
      <c r="BE24" s="20"/>
      <c r="BF24" s="20"/>
      <c r="BG24" s="20"/>
      <c r="BH24" s="20"/>
      <c r="BI24" s="20"/>
      <c r="BT24" s="15" t="s">
        <v>26</v>
      </c>
    </row>
    <row r="25" spans="1:72" ht="49.9" hidden="1" customHeight="1" thickBot="1" x14ac:dyDescent="0.25">
      <c r="A25" s="92"/>
      <c r="B25" s="137"/>
      <c r="C25" s="94" t="s">
        <v>59</v>
      </c>
      <c r="D25" s="94"/>
      <c r="E25" s="94"/>
      <c r="F25" s="94"/>
      <c r="G25" s="94"/>
      <c r="H25" s="92"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94" t="str">
        <f t="shared" ref="I25" si="36">+IF(H25="MUY BAJA","20%",IF(H25="BAJA","40%",IF(H25="MEDIA","60%",IF(H25="ALTA","80%",IF(H25="MUY ALTA","100%","ERROR")))))</f>
        <v>ERROR</v>
      </c>
      <c r="J25" s="95"/>
      <c r="K25" s="95"/>
      <c r="L25" s="95"/>
      <c r="M25" s="95"/>
      <c r="N25" s="95"/>
      <c r="O25" s="95"/>
      <c r="P25" s="95"/>
      <c r="Q25" s="95"/>
      <c r="R25" s="95"/>
      <c r="S25" s="95"/>
      <c r="T25" s="95"/>
      <c r="U25" s="95"/>
      <c r="V25" s="95"/>
      <c r="W25" s="95"/>
      <c r="X25" s="95"/>
      <c r="Y25" s="95"/>
      <c r="Z25" s="95"/>
      <c r="AA25" s="95"/>
      <c r="AB25" s="95"/>
      <c r="AC25" s="94">
        <f t="shared" ref="AC25" si="37">COUNTIF(J25:AB27,"SI")</f>
        <v>0</v>
      </c>
      <c r="AD25" s="96" t="str">
        <f t="shared" si="13"/>
        <v/>
      </c>
      <c r="AE25" s="92"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93">
        <f t="shared" ref="AX25" si="39">AVERAGE(AV25:AV27)</f>
        <v>0</v>
      </c>
      <c r="AY25" s="92" t="str">
        <f t="shared" ref="AY25" si="40">IF(AX25&gt;95,"FUERTE",IF(AND(AX25&lt;95.01,AX25&gt;85.02),"MODERADO",IF(AND(AX25&lt;85.01,AX25&gt;1),"DEBIL","0")))</f>
        <v>0</v>
      </c>
      <c r="AZ25" s="92"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96" t="str">
        <f t="shared" ref="BA25" si="42">AD25</f>
        <v/>
      </c>
      <c r="BB25" s="99"/>
      <c r="BC25" s="20"/>
      <c r="BD25" s="20"/>
      <c r="BE25" s="20"/>
      <c r="BF25" s="20"/>
      <c r="BG25" s="20"/>
      <c r="BH25" s="20"/>
      <c r="BI25" s="20"/>
    </row>
    <row r="26" spans="1:72" ht="49.9" hidden="1" customHeight="1" thickBot="1" x14ac:dyDescent="0.25">
      <c r="A26" s="92"/>
      <c r="B26" s="137"/>
      <c r="C26" s="94"/>
      <c r="D26" s="94"/>
      <c r="E26" s="94"/>
      <c r="F26" s="94"/>
      <c r="G26" s="94"/>
      <c r="H26" s="92"/>
      <c r="I26" s="94"/>
      <c r="J26" s="95"/>
      <c r="K26" s="95"/>
      <c r="L26" s="95"/>
      <c r="M26" s="95"/>
      <c r="N26" s="95"/>
      <c r="O26" s="95"/>
      <c r="P26" s="95"/>
      <c r="Q26" s="95"/>
      <c r="R26" s="95"/>
      <c r="S26" s="95"/>
      <c r="T26" s="95"/>
      <c r="U26" s="95"/>
      <c r="V26" s="95"/>
      <c r="W26" s="95"/>
      <c r="X26" s="95"/>
      <c r="Y26" s="95"/>
      <c r="Z26" s="95"/>
      <c r="AA26" s="95"/>
      <c r="AB26" s="95"/>
      <c r="AC26" s="94"/>
      <c r="AD26" s="96"/>
      <c r="AE26" s="92"/>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93"/>
      <c r="AY26" s="92"/>
      <c r="AZ26" s="92"/>
      <c r="BA26" s="92"/>
      <c r="BB26" s="94"/>
      <c r="BC26" s="20"/>
      <c r="BD26" s="20"/>
      <c r="BE26" s="20"/>
      <c r="BF26" s="20"/>
      <c r="BG26" s="20"/>
      <c r="BH26" s="20"/>
      <c r="BI26" s="20"/>
    </row>
    <row r="27" spans="1:72" ht="49.9" hidden="1" customHeight="1" thickBot="1" x14ac:dyDescent="0.25">
      <c r="A27" s="92"/>
      <c r="B27" s="137"/>
      <c r="C27" s="94"/>
      <c r="D27" s="94"/>
      <c r="E27" s="94"/>
      <c r="F27" s="94"/>
      <c r="G27" s="94"/>
      <c r="H27" s="92"/>
      <c r="I27" s="94"/>
      <c r="J27" s="95"/>
      <c r="K27" s="95"/>
      <c r="L27" s="95"/>
      <c r="M27" s="95"/>
      <c r="N27" s="95"/>
      <c r="O27" s="95"/>
      <c r="P27" s="95"/>
      <c r="Q27" s="95"/>
      <c r="R27" s="95"/>
      <c r="S27" s="95"/>
      <c r="T27" s="95"/>
      <c r="U27" s="95"/>
      <c r="V27" s="95"/>
      <c r="W27" s="95"/>
      <c r="X27" s="95"/>
      <c r="Y27" s="95"/>
      <c r="Z27" s="95"/>
      <c r="AA27" s="95"/>
      <c r="AB27" s="95"/>
      <c r="AC27" s="94"/>
      <c r="AD27" s="96"/>
      <c r="AE27" s="92"/>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93"/>
      <c r="AY27" s="92"/>
      <c r="AZ27" s="92"/>
      <c r="BA27" s="92"/>
      <c r="BB27" s="94"/>
      <c r="BC27" s="20"/>
      <c r="BD27" s="20"/>
      <c r="BE27" s="20"/>
      <c r="BF27" s="20"/>
      <c r="BG27" s="20"/>
      <c r="BH27" s="20"/>
      <c r="BI27" s="20"/>
    </row>
    <row r="28" spans="1:72" ht="49.9" hidden="1" customHeight="1" thickBot="1" x14ac:dyDescent="0.25">
      <c r="A28" s="92"/>
      <c r="B28" s="137"/>
      <c r="C28" s="94" t="s">
        <v>60</v>
      </c>
      <c r="D28" s="94"/>
      <c r="E28" s="94"/>
      <c r="F28" s="94"/>
      <c r="G28" s="94"/>
      <c r="H28" s="92"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94" t="str">
        <f t="shared" ref="I28" si="44">+IF(H28="MUY BAJA","20%",IF(H28="BAJA","40%",IF(H28="MEDIA","60%",IF(H28="ALTA","80%",IF(H28="MUY ALTA","100%","ERROR")))))</f>
        <v>ERROR</v>
      </c>
      <c r="J28" s="95"/>
      <c r="K28" s="95"/>
      <c r="L28" s="95"/>
      <c r="M28" s="95"/>
      <c r="N28" s="95"/>
      <c r="O28" s="95"/>
      <c r="P28" s="95"/>
      <c r="Q28" s="95"/>
      <c r="R28" s="95"/>
      <c r="S28" s="95"/>
      <c r="T28" s="95"/>
      <c r="U28" s="95"/>
      <c r="V28" s="95"/>
      <c r="W28" s="95"/>
      <c r="X28" s="95"/>
      <c r="Y28" s="95"/>
      <c r="Z28" s="95"/>
      <c r="AA28" s="95"/>
      <c r="AB28" s="95"/>
      <c r="AC28" s="94">
        <f t="shared" ref="AC28" si="45">COUNTIF(J28:AB30,"SI")</f>
        <v>0</v>
      </c>
      <c r="AD28" s="96" t="str">
        <f t="shared" si="13"/>
        <v/>
      </c>
      <c r="AE28" s="92"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93">
        <f t="shared" ref="AX28" si="47">AVERAGE(AV28:AV30)</f>
        <v>0</v>
      </c>
      <c r="AY28" s="92" t="str">
        <f t="shared" ref="AY28" si="48">IF(AX28&gt;95,"FUERTE",IF(AND(AX28&lt;95.01,AX28&gt;85.02),"MODERADO",IF(AND(AX28&lt;85.01,AX28&gt;1),"DEBIL","0")))</f>
        <v>0</v>
      </c>
      <c r="AZ28" s="92"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96" t="str">
        <f t="shared" ref="BA28" si="50">AD28</f>
        <v/>
      </c>
      <c r="BB28" s="99"/>
      <c r="BC28" s="20"/>
      <c r="BD28" s="20"/>
      <c r="BE28" s="20"/>
      <c r="BF28" s="20"/>
      <c r="BG28" s="20"/>
      <c r="BH28" s="20"/>
      <c r="BI28" s="20"/>
    </row>
    <row r="29" spans="1:72" ht="49.9" hidden="1" customHeight="1" thickBot="1" x14ac:dyDescent="0.25">
      <c r="A29" s="92"/>
      <c r="B29" s="137"/>
      <c r="C29" s="94"/>
      <c r="D29" s="94"/>
      <c r="E29" s="94"/>
      <c r="F29" s="94"/>
      <c r="G29" s="94"/>
      <c r="H29" s="92"/>
      <c r="I29" s="94"/>
      <c r="J29" s="95"/>
      <c r="K29" s="95"/>
      <c r="L29" s="95"/>
      <c r="M29" s="95"/>
      <c r="N29" s="95"/>
      <c r="O29" s="95"/>
      <c r="P29" s="95"/>
      <c r="Q29" s="95"/>
      <c r="R29" s="95"/>
      <c r="S29" s="95"/>
      <c r="T29" s="95"/>
      <c r="U29" s="95"/>
      <c r="V29" s="95"/>
      <c r="W29" s="95"/>
      <c r="X29" s="95"/>
      <c r="Y29" s="95"/>
      <c r="Z29" s="95"/>
      <c r="AA29" s="95"/>
      <c r="AB29" s="95"/>
      <c r="AC29" s="94"/>
      <c r="AD29" s="96"/>
      <c r="AE29" s="92"/>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93"/>
      <c r="AY29" s="92"/>
      <c r="AZ29" s="92"/>
      <c r="BA29" s="92"/>
      <c r="BB29" s="94"/>
      <c r="BC29" s="20"/>
      <c r="BD29" s="20"/>
      <c r="BE29" s="20"/>
      <c r="BF29" s="20"/>
      <c r="BG29" s="20"/>
      <c r="BH29" s="20"/>
      <c r="BI29" s="20"/>
    </row>
    <row r="30" spans="1:72" ht="49.9" hidden="1" customHeight="1" thickBot="1" x14ac:dyDescent="0.25">
      <c r="A30" s="92"/>
      <c r="B30" s="137"/>
      <c r="C30" s="94"/>
      <c r="D30" s="94"/>
      <c r="E30" s="94"/>
      <c r="F30" s="94"/>
      <c r="G30" s="94"/>
      <c r="H30" s="92"/>
      <c r="I30" s="94"/>
      <c r="J30" s="95"/>
      <c r="K30" s="95"/>
      <c r="L30" s="95"/>
      <c r="M30" s="95"/>
      <c r="N30" s="95"/>
      <c r="O30" s="95"/>
      <c r="P30" s="95"/>
      <c r="Q30" s="95"/>
      <c r="R30" s="95"/>
      <c r="S30" s="95"/>
      <c r="T30" s="95"/>
      <c r="U30" s="95"/>
      <c r="V30" s="95"/>
      <c r="W30" s="95"/>
      <c r="X30" s="95"/>
      <c r="Y30" s="95"/>
      <c r="Z30" s="95"/>
      <c r="AA30" s="95"/>
      <c r="AB30" s="95"/>
      <c r="AC30" s="94"/>
      <c r="AD30" s="96"/>
      <c r="AE30" s="92"/>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93"/>
      <c r="AY30" s="92"/>
      <c r="AZ30" s="92"/>
      <c r="BA30" s="92"/>
      <c r="BB30" s="94"/>
      <c r="BC30" s="20"/>
      <c r="BD30" s="20"/>
      <c r="BE30" s="20"/>
      <c r="BF30" s="20"/>
      <c r="BG30" s="20"/>
      <c r="BH30" s="20"/>
      <c r="BI30" s="20"/>
    </row>
    <row r="31" spans="1:72" ht="49.9" hidden="1" customHeight="1" thickBot="1" x14ac:dyDescent="0.25">
      <c r="A31" s="92"/>
      <c r="B31" s="137"/>
      <c r="C31" s="94" t="s">
        <v>61</v>
      </c>
      <c r="D31" s="94"/>
      <c r="E31" s="94"/>
      <c r="F31" s="94"/>
      <c r="G31" s="94"/>
      <c r="H31" s="92"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94" t="str">
        <f t="shared" ref="I31" si="52">+IF(H31="MUY BAJA","20%",IF(H31="BAJA","40%",IF(H31="MEDIA","60%",IF(H31="ALTA","80%",IF(H31="MUY ALTA","100%","ERROR")))))</f>
        <v>ERROR</v>
      </c>
      <c r="J31" s="95"/>
      <c r="K31" s="95"/>
      <c r="L31" s="95"/>
      <c r="M31" s="95"/>
      <c r="N31" s="95"/>
      <c r="O31" s="95"/>
      <c r="P31" s="95"/>
      <c r="Q31" s="95"/>
      <c r="R31" s="95"/>
      <c r="S31" s="95"/>
      <c r="T31" s="95"/>
      <c r="U31" s="95"/>
      <c r="V31" s="95"/>
      <c r="W31" s="95"/>
      <c r="X31" s="95"/>
      <c r="Y31" s="95"/>
      <c r="Z31" s="95"/>
      <c r="AA31" s="95"/>
      <c r="AB31" s="95"/>
      <c r="AC31" s="94">
        <f t="shared" ref="AC31" si="53">COUNTIF(J31:AB33,"SI")</f>
        <v>0</v>
      </c>
      <c r="AD31" s="96" t="str">
        <f t="shared" si="13"/>
        <v/>
      </c>
      <c r="AE31" s="92"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93">
        <f t="shared" ref="AX31" si="55">AVERAGE(AV31:AV33)</f>
        <v>0</v>
      </c>
      <c r="AY31" s="92" t="str">
        <f t="shared" ref="AY31" si="56">IF(AX31&gt;95,"FUERTE",IF(AND(AX31&lt;95.01,AX31&gt;85.02),"MODERADO",IF(AND(AX31&lt;85.01,AX31&gt;1),"DEBIL","0")))</f>
        <v>0</v>
      </c>
      <c r="AZ31" s="92"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96" t="str">
        <f t="shared" ref="BA31" si="58">AD31</f>
        <v/>
      </c>
      <c r="BB31" s="99"/>
      <c r="BC31" s="20"/>
      <c r="BD31" s="20"/>
      <c r="BE31" s="20"/>
      <c r="BF31" s="20"/>
      <c r="BG31" s="20"/>
      <c r="BH31" s="20"/>
      <c r="BI31" s="20"/>
    </row>
    <row r="32" spans="1:72" ht="49.9" hidden="1" customHeight="1" thickBot="1" x14ac:dyDescent="0.25">
      <c r="A32" s="92"/>
      <c r="B32" s="137"/>
      <c r="C32" s="94"/>
      <c r="D32" s="94"/>
      <c r="E32" s="94"/>
      <c r="F32" s="94"/>
      <c r="G32" s="94"/>
      <c r="H32" s="92"/>
      <c r="I32" s="94"/>
      <c r="J32" s="95"/>
      <c r="K32" s="95"/>
      <c r="L32" s="95"/>
      <c r="M32" s="95"/>
      <c r="N32" s="95"/>
      <c r="O32" s="95"/>
      <c r="P32" s="95"/>
      <c r="Q32" s="95"/>
      <c r="R32" s="95"/>
      <c r="S32" s="95"/>
      <c r="T32" s="95"/>
      <c r="U32" s="95"/>
      <c r="V32" s="95"/>
      <c r="W32" s="95"/>
      <c r="X32" s="95"/>
      <c r="Y32" s="95"/>
      <c r="Z32" s="95"/>
      <c r="AA32" s="95"/>
      <c r="AB32" s="95"/>
      <c r="AC32" s="94"/>
      <c r="AD32" s="96"/>
      <c r="AE32" s="92"/>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93"/>
      <c r="AY32" s="92"/>
      <c r="AZ32" s="92"/>
      <c r="BA32" s="92"/>
      <c r="BB32" s="94"/>
      <c r="BC32" s="20"/>
      <c r="BD32" s="20"/>
      <c r="BE32" s="20"/>
      <c r="BF32" s="20"/>
      <c r="BG32" s="20"/>
      <c r="BH32" s="20"/>
      <c r="BI32" s="20"/>
    </row>
    <row r="33" spans="1:61" ht="49.9" hidden="1" customHeight="1" thickBot="1" x14ac:dyDescent="0.25">
      <c r="A33" s="92"/>
      <c r="B33" s="137"/>
      <c r="C33" s="94"/>
      <c r="D33" s="94"/>
      <c r="E33" s="94"/>
      <c r="F33" s="94"/>
      <c r="G33" s="94"/>
      <c r="H33" s="92"/>
      <c r="I33" s="94"/>
      <c r="J33" s="95"/>
      <c r="K33" s="95"/>
      <c r="L33" s="95"/>
      <c r="M33" s="95"/>
      <c r="N33" s="95"/>
      <c r="O33" s="95"/>
      <c r="P33" s="95"/>
      <c r="Q33" s="95"/>
      <c r="R33" s="95"/>
      <c r="S33" s="95"/>
      <c r="T33" s="95"/>
      <c r="U33" s="95"/>
      <c r="V33" s="95"/>
      <c r="W33" s="95"/>
      <c r="X33" s="95"/>
      <c r="Y33" s="95"/>
      <c r="Z33" s="95"/>
      <c r="AA33" s="95"/>
      <c r="AB33" s="95"/>
      <c r="AC33" s="94"/>
      <c r="AD33" s="96"/>
      <c r="AE33" s="92"/>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93"/>
      <c r="AY33" s="92"/>
      <c r="AZ33" s="92"/>
      <c r="BA33" s="92"/>
      <c r="BB33" s="94"/>
      <c r="BC33" s="20"/>
      <c r="BD33" s="20"/>
      <c r="BE33" s="20"/>
      <c r="BF33" s="20"/>
      <c r="BG33" s="20"/>
      <c r="BH33" s="20"/>
      <c r="BI33" s="20"/>
    </row>
    <row r="34" spans="1:61" ht="49.9" hidden="1" customHeight="1" thickBot="1" x14ac:dyDescent="0.25">
      <c r="A34" s="92"/>
      <c r="B34" s="137"/>
      <c r="C34" s="94" t="s">
        <v>62</v>
      </c>
      <c r="D34" s="94"/>
      <c r="E34" s="94"/>
      <c r="F34" s="94"/>
      <c r="G34" s="94"/>
      <c r="H34" s="92"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94" t="str">
        <f t="shared" ref="I34" si="60">+IF(H34="MUY BAJA","20%",IF(H34="BAJA","40%",IF(H34="MEDIA","60%",IF(H34="ALTA","80%",IF(H34="MUY ALTA","100%","ERROR")))))</f>
        <v>ERROR</v>
      </c>
      <c r="J34" s="95"/>
      <c r="K34" s="95"/>
      <c r="L34" s="95"/>
      <c r="M34" s="95"/>
      <c r="N34" s="95"/>
      <c r="O34" s="95"/>
      <c r="P34" s="95"/>
      <c r="Q34" s="95"/>
      <c r="R34" s="95"/>
      <c r="S34" s="95"/>
      <c r="T34" s="95"/>
      <c r="U34" s="95"/>
      <c r="V34" s="95"/>
      <c r="W34" s="95"/>
      <c r="X34" s="95"/>
      <c r="Y34" s="95"/>
      <c r="Z34" s="95"/>
      <c r="AA34" s="95"/>
      <c r="AB34" s="95"/>
      <c r="AC34" s="94">
        <f t="shared" ref="AC34" si="61">COUNTIF(J34:AB36,"SI")</f>
        <v>0</v>
      </c>
      <c r="AD34" s="96" t="str">
        <f t="shared" si="13"/>
        <v/>
      </c>
      <c r="AE34" s="92"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93">
        <f t="shared" ref="AX34" si="63">AVERAGE(AV34:AV36)</f>
        <v>0</v>
      </c>
      <c r="AY34" s="92" t="str">
        <f t="shared" ref="AY34" si="64">IF(AX34&gt;95,"FUERTE",IF(AND(AX34&lt;95.01,AX34&gt;85.02),"MODERADO",IF(AND(AX34&lt;85.01,AX34&gt;1),"DEBIL","0")))</f>
        <v>0</v>
      </c>
      <c r="AZ34" s="92"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96" t="str">
        <f t="shared" ref="BA34" si="66">AD34</f>
        <v/>
      </c>
      <c r="BB34" s="99"/>
      <c r="BC34" s="20"/>
      <c r="BD34" s="20"/>
      <c r="BE34" s="20"/>
      <c r="BF34" s="20"/>
      <c r="BG34" s="20"/>
      <c r="BH34" s="20"/>
      <c r="BI34" s="20"/>
    </row>
    <row r="35" spans="1:61" ht="49.9" hidden="1" customHeight="1" thickBot="1" x14ac:dyDescent="0.25">
      <c r="A35" s="92"/>
      <c r="B35" s="137"/>
      <c r="C35" s="94"/>
      <c r="D35" s="94"/>
      <c r="E35" s="94"/>
      <c r="F35" s="94"/>
      <c r="G35" s="94"/>
      <c r="H35" s="92"/>
      <c r="I35" s="94"/>
      <c r="J35" s="95"/>
      <c r="K35" s="95"/>
      <c r="L35" s="95"/>
      <c r="M35" s="95"/>
      <c r="N35" s="95"/>
      <c r="O35" s="95"/>
      <c r="P35" s="95"/>
      <c r="Q35" s="95"/>
      <c r="R35" s="95"/>
      <c r="S35" s="95"/>
      <c r="T35" s="95"/>
      <c r="U35" s="95"/>
      <c r="V35" s="95"/>
      <c r="W35" s="95"/>
      <c r="X35" s="95"/>
      <c r="Y35" s="95"/>
      <c r="Z35" s="95"/>
      <c r="AA35" s="95"/>
      <c r="AB35" s="95"/>
      <c r="AC35" s="94"/>
      <c r="AD35" s="96"/>
      <c r="AE35" s="92"/>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93"/>
      <c r="AY35" s="92"/>
      <c r="AZ35" s="92"/>
      <c r="BA35" s="92"/>
      <c r="BB35" s="94"/>
      <c r="BC35" s="20"/>
      <c r="BD35" s="20"/>
      <c r="BE35" s="20"/>
      <c r="BF35" s="20"/>
      <c r="BG35" s="20"/>
      <c r="BH35" s="20"/>
      <c r="BI35" s="20"/>
    </row>
    <row r="36" spans="1:61" ht="49.9" hidden="1" customHeight="1" thickBot="1" x14ac:dyDescent="0.25">
      <c r="A36" s="92"/>
      <c r="B36" s="137"/>
      <c r="C36" s="94"/>
      <c r="D36" s="94"/>
      <c r="E36" s="94"/>
      <c r="F36" s="94"/>
      <c r="G36" s="94"/>
      <c r="H36" s="92"/>
      <c r="I36" s="94"/>
      <c r="J36" s="95"/>
      <c r="K36" s="95"/>
      <c r="L36" s="95"/>
      <c r="M36" s="95"/>
      <c r="N36" s="95"/>
      <c r="O36" s="95"/>
      <c r="P36" s="95"/>
      <c r="Q36" s="95"/>
      <c r="R36" s="95"/>
      <c r="S36" s="95"/>
      <c r="T36" s="95"/>
      <c r="U36" s="95"/>
      <c r="V36" s="95"/>
      <c r="W36" s="95"/>
      <c r="X36" s="95"/>
      <c r="Y36" s="95"/>
      <c r="Z36" s="95"/>
      <c r="AA36" s="95"/>
      <c r="AB36" s="95"/>
      <c r="AC36" s="94"/>
      <c r="AD36" s="96"/>
      <c r="AE36" s="92"/>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93"/>
      <c r="AY36" s="92"/>
      <c r="AZ36" s="92"/>
      <c r="BA36" s="92"/>
      <c r="BB36" s="94"/>
      <c r="BC36" s="20"/>
      <c r="BD36" s="20"/>
      <c r="BE36" s="20"/>
      <c r="BF36" s="20"/>
      <c r="BG36" s="20"/>
      <c r="BH36" s="20"/>
      <c r="BI36" s="20"/>
    </row>
    <row r="37" spans="1:61" ht="49.9" hidden="1" customHeight="1" thickBot="1" x14ac:dyDescent="0.25">
      <c r="A37" s="92"/>
      <c r="B37" s="137"/>
      <c r="C37" s="94" t="s">
        <v>63</v>
      </c>
      <c r="D37" s="94"/>
      <c r="E37" s="94"/>
      <c r="F37" s="94"/>
      <c r="G37" s="94"/>
      <c r="H37" s="92"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94" t="str">
        <f t="shared" ref="I37" si="68">+IF(H37="MUY BAJA","20%",IF(H37="BAJA","40%",IF(H37="MEDIA","60%",IF(H37="ALTA","80%",IF(H37="MUY ALTA","100%","ERROR")))))</f>
        <v>ERROR</v>
      </c>
      <c r="J37" s="95"/>
      <c r="K37" s="95"/>
      <c r="L37" s="95"/>
      <c r="M37" s="95"/>
      <c r="N37" s="95"/>
      <c r="O37" s="95"/>
      <c r="P37" s="95"/>
      <c r="Q37" s="95"/>
      <c r="R37" s="95"/>
      <c r="S37" s="95"/>
      <c r="T37" s="95"/>
      <c r="U37" s="95"/>
      <c r="V37" s="95"/>
      <c r="W37" s="95"/>
      <c r="X37" s="95"/>
      <c r="Y37" s="95"/>
      <c r="Z37" s="95"/>
      <c r="AA37" s="95"/>
      <c r="AB37" s="95"/>
      <c r="AC37" s="94">
        <f t="shared" ref="AC37" si="69">COUNTIF(J37:AB39,"SI")</f>
        <v>0</v>
      </c>
      <c r="AD37" s="96" t="str">
        <f t="shared" si="13"/>
        <v/>
      </c>
      <c r="AE37" s="92"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93">
        <f t="shared" ref="AX37" si="71">AVERAGE(AV37:AV39)</f>
        <v>0</v>
      </c>
      <c r="AY37" s="92" t="str">
        <f t="shared" ref="AY37" si="72">IF(AX37&gt;95,"FUERTE",IF(AND(AX37&lt;95.01,AX37&gt;85.02),"MODERADO",IF(AND(AX37&lt;85.01,AX37&gt;1),"DEBIL","0")))</f>
        <v>0</v>
      </c>
      <c r="AZ37" s="92"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96" t="str">
        <f t="shared" ref="BA37" si="74">AD37</f>
        <v/>
      </c>
      <c r="BB37" s="99"/>
      <c r="BC37" s="20"/>
      <c r="BD37" s="20"/>
      <c r="BE37" s="20"/>
      <c r="BF37" s="20"/>
      <c r="BG37" s="20"/>
      <c r="BH37" s="20"/>
      <c r="BI37" s="20"/>
    </row>
    <row r="38" spans="1:61" ht="49.9" hidden="1" customHeight="1" thickBot="1" x14ac:dyDescent="0.25">
      <c r="A38" s="92"/>
      <c r="B38" s="137"/>
      <c r="C38" s="94"/>
      <c r="D38" s="94"/>
      <c r="E38" s="94"/>
      <c r="F38" s="94"/>
      <c r="G38" s="94"/>
      <c r="H38" s="92"/>
      <c r="I38" s="94"/>
      <c r="J38" s="95"/>
      <c r="K38" s="95"/>
      <c r="L38" s="95"/>
      <c r="M38" s="95"/>
      <c r="N38" s="95"/>
      <c r="O38" s="95"/>
      <c r="P38" s="95"/>
      <c r="Q38" s="95"/>
      <c r="R38" s="95"/>
      <c r="S38" s="95"/>
      <c r="T38" s="95"/>
      <c r="U38" s="95"/>
      <c r="V38" s="95"/>
      <c r="W38" s="95"/>
      <c r="X38" s="95"/>
      <c r="Y38" s="95"/>
      <c r="Z38" s="95"/>
      <c r="AA38" s="95"/>
      <c r="AB38" s="95"/>
      <c r="AC38" s="94"/>
      <c r="AD38" s="96"/>
      <c r="AE38" s="92"/>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93"/>
      <c r="AY38" s="92"/>
      <c r="AZ38" s="92"/>
      <c r="BA38" s="92"/>
      <c r="BB38" s="94"/>
      <c r="BC38" s="20"/>
      <c r="BD38" s="20"/>
      <c r="BE38" s="20"/>
      <c r="BF38" s="20"/>
      <c r="BG38" s="20"/>
      <c r="BH38" s="20"/>
      <c r="BI38" s="20"/>
    </row>
    <row r="39" spans="1:61" ht="49.9" hidden="1" customHeight="1" thickBot="1" x14ac:dyDescent="0.25">
      <c r="A39" s="92"/>
      <c r="B39" s="137"/>
      <c r="C39" s="94"/>
      <c r="D39" s="94"/>
      <c r="E39" s="94"/>
      <c r="F39" s="94"/>
      <c r="G39" s="94"/>
      <c r="H39" s="92"/>
      <c r="I39" s="94"/>
      <c r="J39" s="95"/>
      <c r="K39" s="95"/>
      <c r="L39" s="95"/>
      <c r="M39" s="95"/>
      <c r="N39" s="95"/>
      <c r="O39" s="95"/>
      <c r="P39" s="95"/>
      <c r="Q39" s="95"/>
      <c r="R39" s="95"/>
      <c r="S39" s="95"/>
      <c r="T39" s="95"/>
      <c r="U39" s="95"/>
      <c r="V39" s="95"/>
      <c r="W39" s="95"/>
      <c r="X39" s="95"/>
      <c r="Y39" s="95"/>
      <c r="Z39" s="95"/>
      <c r="AA39" s="95"/>
      <c r="AB39" s="95"/>
      <c r="AC39" s="94"/>
      <c r="AD39" s="96"/>
      <c r="AE39" s="92"/>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93"/>
      <c r="AY39" s="92"/>
      <c r="AZ39" s="92"/>
      <c r="BA39" s="92"/>
      <c r="BB39" s="94"/>
      <c r="BC39" s="20"/>
      <c r="BD39" s="20"/>
      <c r="BE39" s="20"/>
      <c r="BF39" s="20"/>
      <c r="BG39" s="20"/>
      <c r="BH39" s="20"/>
      <c r="BI39" s="20"/>
    </row>
    <row r="40" spans="1:61" ht="49.9" hidden="1" customHeight="1" thickBot="1" x14ac:dyDescent="0.25">
      <c r="A40" s="92"/>
      <c r="B40" s="137"/>
      <c r="C40" s="94" t="s">
        <v>64</v>
      </c>
      <c r="D40" s="94"/>
      <c r="E40" s="94"/>
      <c r="F40" s="94"/>
      <c r="G40" s="94"/>
      <c r="H40" s="92"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94" t="str">
        <f t="shared" ref="I40" si="76">+IF(H40="MUY BAJA","20%",IF(H40="BAJA","40%",IF(H40="MEDIA","60%",IF(H40="ALTA","80%",IF(H40="MUY ALTA","100%","ERROR")))))</f>
        <v>ERROR</v>
      </c>
      <c r="J40" s="95"/>
      <c r="K40" s="95"/>
      <c r="L40" s="95"/>
      <c r="M40" s="95"/>
      <c r="N40" s="95"/>
      <c r="O40" s="95"/>
      <c r="P40" s="95"/>
      <c r="Q40" s="95"/>
      <c r="R40" s="95"/>
      <c r="S40" s="95"/>
      <c r="T40" s="95"/>
      <c r="U40" s="95"/>
      <c r="V40" s="95"/>
      <c r="W40" s="95"/>
      <c r="X40" s="95"/>
      <c r="Y40" s="95"/>
      <c r="Z40" s="95"/>
      <c r="AA40" s="95"/>
      <c r="AB40" s="95"/>
      <c r="AC40" s="94">
        <f t="shared" ref="AC40" si="77">COUNTIF(J40:AB42,"SI")</f>
        <v>0</v>
      </c>
      <c r="AD40" s="96" t="str">
        <f t="shared" si="13"/>
        <v/>
      </c>
      <c r="AE40" s="92"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93">
        <f t="shared" ref="AX40" si="79">AVERAGE(AV40:AV42)</f>
        <v>0</v>
      </c>
      <c r="AY40" s="92" t="str">
        <f t="shared" ref="AY40" si="80">IF(AX40&gt;95,"FUERTE",IF(AND(AX40&lt;95.01,AX40&gt;85.02),"MODERADO",IF(AND(AX40&lt;85.01,AX40&gt;1),"DEBIL","0")))</f>
        <v>0</v>
      </c>
      <c r="AZ40" s="92"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96" t="str">
        <f t="shared" ref="BA40" si="82">AD40</f>
        <v/>
      </c>
      <c r="BB40" s="99"/>
      <c r="BC40" s="20"/>
      <c r="BD40" s="20"/>
      <c r="BE40" s="20"/>
      <c r="BF40" s="20"/>
      <c r="BG40" s="20"/>
      <c r="BH40" s="20"/>
      <c r="BI40" s="20"/>
    </row>
    <row r="41" spans="1:61" ht="49.9" hidden="1" customHeight="1" thickBot="1" x14ac:dyDescent="0.25">
      <c r="A41" s="92"/>
      <c r="B41" s="137"/>
      <c r="C41" s="94"/>
      <c r="D41" s="94"/>
      <c r="E41" s="94"/>
      <c r="F41" s="94"/>
      <c r="G41" s="94"/>
      <c r="H41" s="92"/>
      <c r="I41" s="94"/>
      <c r="J41" s="95"/>
      <c r="K41" s="95"/>
      <c r="L41" s="95"/>
      <c r="M41" s="95"/>
      <c r="N41" s="95"/>
      <c r="O41" s="95"/>
      <c r="P41" s="95"/>
      <c r="Q41" s="95"/>
      <c r="R41" s="95"/>
      <c r="S41" s="95"/>
      <c r="T41" s="95"/>
      <c r="U41" s="95"/>
      <c r="V41" s="95"/>
      <c r="W41" s="95"/>
      <c r="X41" s="95"/>
      <c r="Y41" s="95"/>
      <c r="Z41" s="95"/>
      <c r="AA41" s="95"/>
      <c r="AB41" s="95"/>
      <c r="AC41" s="94"/>
      <c r="AD41" s="96"/>
      <c r="AE41" s="92"/>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93"/>
      <c r="AY41" s="92"/>
      <c r="AZ41" s="92"/>
      <c r="BA41" s="92"/>
      <c r="BB41" s="94"/>
      <c r="BC41" s="20"/>
      <c r="BD41" s="20"/>
      <c r="BE41" s="20"/>
      <c r="BF41" s="20"/>
      <c r="BG41" s="20"/>
      <c r="BH41" s="20"/>
      <c r="BI41" s="20"/>
    </row>
    <row r="42" spans="1:61" ht="49.9" hidden="1" customHeight="1" thickBot="1" x14ac:dyDescent="0.25">
      <c r="A42" s="92"/>
      <c r="B42" s="137"/>
      <c r="C42" s="94"/>
      <c r="D42" s="94"/>
      <c r="E42" s="94"/>
      <c r="F42" s="94"/>
      <c r="G42" s="94"/>
      <c r="H42" s="92"/>
      <c r="I42" s="94"/>
      <c r="J42" s="95"/>
      <c r="K42" s="95"/>
      <c r="L42" s="95"/>
      <c r="M42" s="95"/>
      <c r="N42" s="95"/>
      <c r="O42" s="95"/>
      <c r="P42" s="95"/>
      <c r="Q42" s="95"/>
      <c r="R42" s="95"/>
      <c r="S42" s="95"/>
      <c r="T42" s="95"/>
      <c r="U42" s="95"/>
      <c r="V42" s="95"/>
      <c r="W42" s="95"/>
      <c r="X42" s="95"/>
      <c r="Y42" s="95"/>
      <c r="Z42" s="95"/>
      <c r="AA42" s="95"/>
      <c r="AB42" s="95"/>
      <c r="AC42" s="94"/>
      <c r="AD42" s="96"/>
      <c r="AE42" s="92"/>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93"/>
      <c r="AY42" s="92"/>
      <c r="AZ42" s="92"/>
      <c r="BA42" s="92"/>
      <c r="BB42" s="94"/>
      <c r="BC42" s="20"/>
      <c r="BD42" s="20"/>
      <c r="BE42" s="20"/>
      <c r="BF42" s="20"/>
      <c r="BG42" s="20"/>
      <c r="BH42" s="20"/>
      <c r="BI42" s="20"/>
    </row>
    <row r="43" spans="1:61" hidden="1" x14ac:dyDescent="0.25"/>
    <row r="44" spans="1:61" hidden="1" x14ac:dyDescent="0.25"/>
    <row r="45" spans="1:61" ht="6" customHeight="1" x14ac:dyDescent="0.25"/>
  </sheetData>
  <sheetProtection formatCells="0" formatRows="0"/>
  <dataConsolidate/>
  <mergeCells count="374">
    <mergeCell ref="J13:J15"/>
    <mergeCell ref="K13:K15"/>
    <mergeCell ref="L13:L15"/>
    <mergeCell ref="S13:S15"/>
    <mergeCell ref="T13:T15"/>
    <mergeCell ref="N13:N15"/>
    <mergeCell ref="O13:O15"/>
    <mergeCell ref="P13:P15"/>
    <mergeCell ref="Q13:Q15"/>
    <mergeCell ref="R13:R15"/>
    <mergeCell ref="Y13:Y15"/>
    <mergeCell ref="Z13:Z15"/>
    <mergeCell ref="AE40:AE42"/>
    <mergeCell ref="AX40:AX42"/>
    <mergeCell ref="X13:X15"/>
    <mergeCell ref="BF14:BF15"/>
    <mergeCell ref="BG14:BG15"/>
    <mergeCell ref="BH14:BH15"/>
    <mergeCell ref="AY40:AY42"/>
    <mergeCell ref="AZ40:AZ42"/>
    <mergeCell ref="BA40:BA42"/>
    <mergeCell ref="BB40:BB42"/>
    <mergeCell ref="AB13:AB15"/>
    <mergeCell ref="AA13:AA15"/>
    <mergeCell ref="BC14:BC15"/>
    <mergeCell ref="BB34:BB36"/>
    <mergeCell ref="Z31:Z33"/>
    <mergeCell ref="BB28:BB30"/>
    <mergeCell ref="AY25:AY27"/>
    <mergeCell ref="AY31:AY33"/>
    <mergeCell ref="AZ31:AZ33"/>
    <mergeCell ref="BA31:BA33"/>
    <mergeCell ref="BB31:BB33"/>
    <mergeCell ref="AD31:AD33"/>
    <mergeCell ref="U40:U42"/>
    <mergeCell ref="V40:V42"/>
    <mergeCell ref="W40:W42"/>
    <mergeCell ref="X40:X42"/>
    <mergeCell ref="Y40:Y42"/>
    <mergeCell ref="Z40:Z42"/>
    <mergeCell ref="AY34:AY36"/>
    <mergeCell ref="AZ34:AZ36"/>
    <mergeCell ref="BA34:BA36"/>
    <mergeCell ref="AD34:AD36"/>
    <mergeCell ref="AE34:AE36"/>
    <mergeCell ref="AX34:AX36"/>
    <mergeCell ref="Z37:Z39"/>
    <mergeCell ref="AA34:AA36"/>
    <mergeCell ref="AB34:AB36"/>
    <mergeCell ref="AC34:AC36"/>
    <mergeCell ref="U34:U36"/>
    <mergeCell ref="V34:V36"/>
    <mergeCell ref="W34:W36"/>
    <mergeCell ref="X34:X36"/>
    <mergeCell ref="Y34:Y36"/>
    <mergeCell ref="Z34:Z36"/>
    <mergeCell ref="U13:U15"/>
    <mergeCell ref="V13:V15"/>
    <mergeCell ref="W13:W15"/>
    <mergeCell ref="AA40:AA42"/>
    <mergeCell ref="AB40:AB42"/>
    <mergeCell ref="AC40:AC42"/>
    <mergeCell ref="AD40:AD42"/>
    <mergeCell ref="BD14:BD15"/>
    <mergeCell ref="BE14:BE15"/>
    <mergeCell ref="AY37:AY39"/>
    <mergeCell ref="AZ37:AZ39"/>
    <mergeCell ref="BA37:BA39"/>
    <mergeCell ref="BB37:BB39"/>
    <mergeCell ref="AD37:AD39"/>
    <mergeCell ref="AE37:AE39"/>
    <mergeCell ref="AX37:AX39"/>
    <mergeCell ref="AA37:AA39"/>
    <mergeCell ref="AB37:AB39"/>
    <mergeCell ref="AC37:AC39"/>
    <mergeCell ref="U37:U39"/>
    <mergeCell ref="V37:V39"/>
    <mergeCell ref="W37:W39"/>
    <mergeCell ref="X37:X39"/>
    <mergeCell ref="Y37:Y39"/>
    <mergeCell ref="O40:O42"/>
    <mergeCell ref="P40:P42"/>
    <mergeCell ref="Q40:Q42"/>
    <mergeCell ref="R40:R42"/>
    <mergeCell ref="S40:S42"/>
    <mergeCell ref="T40:T42"/>
    <mergeCell ref="I40:I42"/>
    <mergeCell ref="J40:J42"/>
    <mergeCell ref="K40:K42"/>
    <mergeCell ref="L40:L42"/>
    <mergeCell ref="M40:M42"/>
    <mergeCell ref="N40:N42"/>
    <mergeCell ref="I37:I39"/>
    <mergeCell ref="J37:J39"/>
    <mergeCell ref="K37:K39"/>
    <mergeCell ref="L37:L39"/>
    <mergeCell ref="M37:M39"/>
    <mergeCell ref="N37:N39"/>
    <mergeCell ref="C40:C42"/>
    <mergeCell ref="D40:D42"/>
    <mergeCell ref="E40:E42"/>
    <mergeCell ref="F40:F42"/>
    <mergeCell ref="G40:G42"/>
    <mergeCell ref="H40:H42"/>
    <mergeCell ref="C37:C39"/>
    <mergeCell ref="D37:D39"/>
    <mergeCell ref="E37:E39"/>
    <mergeCell ref="F37:F39"/>
    <mergeCell ref="G37:G39"/>
    <mergeCell ref="H37:H39"/>
    <mergeCell ref="L34:L36"/>
    <mergeCell ref="M34:M36"/>
    <mergeCell ref="N34:N36"/>
    <mergeCell ref="O37:O39"/>
    <mergeCell ref="P37:P39"/>
    <mergeCell ref="Q37:Q39"/>
    <mergeCell ref="R37:R39"/>
    <mergeCell ref="S37:S39"/>
    <mergeCell ref="T37:T39"/>
    <mergeCell ref="C34:C36"/>
    <mergeCell ref="D34:D36"/>
    <mergeCell ref="E34:E36"/>
    <mergeCell ref="F34:F36"/>
    <mergeCell ref="G34:G36"/>
    <mergeCell ref="H34:H36"/>
    <mergeCell ref="AA31:AA33"/>
    <mergeCell ref="AB31:AB33"/>
    <mergeCell ref="AC31:AC33"/>
    <mergeCell ref="C31:C33"/>
    <mergeCell ref="D31:D33"/>
    <mergeCell ref="E31:E33"/>
    <mergeCell ref="F31:F33"/>
    <mergeCell ref="G31:G33"/>
    <mergeCell ref="H31:H33"/>
    <mergeCell ref="O34:O36"/>
    <mergeCell ref="P34:P36"/>
    <mergeCell ref="Q34:Q36"/>
    <mergeCell ref="R34:R36"/>
    <mergeCell ref="S34:S36"/>
    <mergeCell ref="T34:T36"/>
    <mergeCell ref="I34:I36"/>
    <mergeCell ref="J34:J36"/>
    <mergeCell ref="K34:K36"/>
    <mergeCell ref="AE31:AE33"/>
    <mergeCell ref="AX31:AX33"/>
    <mergeCell ref="U31:U33"/>
    <mergeCell ref="V31:V33"/>
    <mergeCell ref="W31:W33"/>
    <mergeCell ref="X31:X33"/>
    <mergeCell ref="Y31:Y33"/>
    <mergeCell ref="I31:I33"/>
    <mergeCell ref="J31:J33"/>
    <mergeCell ref="K31:K33"/>
    <mergeCell ref="L31:L33"/>
    <mergeCell ref="M31:M33"/>
    <mergeCell ref="N31:N33"/>
    <mergeCell ref="O31:O33"/>
    <mergeCell ref="P31:P33"/>
    <mergeCell ref="Q31:Q33"/>
    <mergeCell ref="R31:R33"/>
    <mergeCell ref="S31:S33"/>
    <mergeCell ref="T31:T33"/>
    <mergeCell ref="AY28:AY30"/>
    <mergeCell ref="AZ28:AZ30"/>
    <mergeCell ref="BA28:BA30"/>
    <mergeCell ref="AD28:AD30"/>
    <mergeCell ref="AE28:AE30"/>
    <mergeCell ref="AX28:AX30"/>
    <mergeCell ref="L28:L30"/>
    <mergeCell ref="M28:M30"/>
    <mergeCell ref="N28:N30"/>
    <mergeCell ref="AA28:AA30"/>
    <mergeCell ref="AB28:AB30"/>
    <mergeCell ref="AC28:AC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R19:R21"/>
    <mergeCell ref="S19:S21"/>
    <mergeCell ref="T19:T21"/>
    <mergeCell ref="I19:I21"/>
    <mergeCell ref="J19:J21"/>
    <mergeCell ref="K19:K21"/>
    <mergeCell ref="L19:L21"/>
    <mergeCell ref="M19:M21"/>
    <mergeCell ref="N19:N21"/>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C16:C18"/>
    <mergeCell ref="D16:D18"/>
    <mergeCell ref="E16:E18"/>
    <mergeCell ref="F16:F18"/>
    <mergeCell ref="G16:G18"/>
    <mergeCell ref="H16:H18"/>
    <mergeCell ref="AE13:AE15"/>
    <mergeCell ref="AX13:AX15"/>
    <mergeCell ref="AY13:AY15"/>
    <mergeCell ref="Q16:Q18"/>
    <mergeCell ref="R16:R18"/>
    <mergeCell ref="S16:S18"/>
    <mergeCell ref="T16:T18"/>
    <mergeCell ref="I16:I18"/>
    <mergeCell ref="J16:J18"/>
    <mergeCell ref="K16:K18"/>
    <mergeCell ref="L16:L18"/>
    <mergeCell ref="M16:M18"/>
    <mergeCell ref="N16:N18"/>
    <mergeCell ref="AY16:AY18"/>
    <mergeCell ref="M13:M15"/>
    <mergeCell ref="D13:D15"/>
    <mergeCell ref="E13:E15"/>
    <mergeCell ref="F13:F15"/>
    <mergeCell ref="A13:A42"/>
    <mergeCell ref="B13:B42"/>
    <mergeCell ref="C13:C15"/>
    <mergeCell ref="A5:B5"/>
    <mergeCell ref="C5:D5"/>
    <mergeCell ref="E5:BI6"/>
    <mergeCell ref="A6:B6"/>
    <mergeCell ref="C6:D6"/>
    <mergeCell ref="A11:A12"/>
    <mergeCell ref="B11:B12"/>
    <mergeCell ref="C11:C12"/>
    <mergeCell ref="D11:F11"/>
    <mergeCell ref="G11:AE11"/>
    <mergeCell ref="AZ13:AZ15"/>
    <mergeCell ref="BA13:BA15"/>
    <mergeCell ref="BB13:BB15"/>
    <mergeCell ref="AC13:AC15"/>
    <mergeCell ref="AD13:AD15"/>
    <mergeCell ref="G13:G15"/>
    <mergeCell ref="H13:H15"/>
    <mergeCell ref="I13:I15"/>
    <mergeCell ref="AF11:AF12"/>
    <mergeCell ref="AG11:AG12"/>
    <mergeCell ref="AH11:BB11"/>
    <mergeCell ref="A1:D4"/>
    <mergeCell ref="E1:BI2"/>
    <mergeCell ref="E3:X3"/>
    <mergeCell ref="Y3:AP3"/>
    <mergeCell ref="AR3:BI3"/>
    <mergeCell ref="E4:X4"/>
    <mergeCell ref="Y4:AP4"/>
    <mergeCell ref="AR4:BI4"/>
    <mergeCell ref="BC11:BH11"/>
    <mergeCell ref="A8:B8"/>
    <mergeCell ref="C8:BH8"/>
    <mergeCell ref="A9:B9"/>
    <mergeCell ref="C9:BH9"/>
  </mergeCells>
  <conditionalFormatting sqref="G13:H13 G16:H16 G19:H19 G22:H22 G25:H25 G28:H28 G31:H31 G34:H34 G37:H37 G40:H40">
    <cfRule type="containsText" dxfId="314" priority="24" operator="containsText" text="RARA VEZ">
      <formula>NOT(ISERROR(SEARCH("RARA VEZ",G13)))</formula>
    </cfRule>
    <cfRule type="containsText" dxfId="313" priority="25" operator="containsText" text="IMPROBABLE">
      <formula>NOT(ISERROR(SEARCH("IMPROBABLE",G13)))</formula>
    </cfRule>
    <cfRule type="containsText" dxfId="312" priority="26" operator="containsText" text="POSIBLE">
      <formula>NOT(ISERROR(SEARCH("POSIBLE",G13)))</formula>
    </cfRule>
    <cfRule type="containsText" dxfId="311" priority="27" operator="containsText" text="PROBABLE">
      <formula>NOT(ISERROR(SEARCH("PROBABLE",G13)))</formula>
    </cfRule>
    <cfRule type="containsText" dxfId="310" priority="28" operator="containsText" text="CASI SEGURO">
      <formula>NOT(ISERROR(SEARCH("CASI SEGURO",G13)))</formula>
    </cfRule>
  </conditionalFormatting>
  <conditionalFormatting sqref="AE13 AE16 AE19 AE22 AE25 AE28 AE31 AE34 AE37 AE40">
    <cfRule type="containsText" dxfId="309" priority="20" operator="containsText" text="EXTREMO">
      <formula>NOT(ISERROR(SEARCH("EXTREMO",AE13)))</formula>
    </cfRule>
    <cfRule type="containsText" dxfId="308" priority="21" operator="containsText" text="ALTO">
      <formula>NOT(ISERROR(SEARCH("ALTO",AE13)))</formula>
    </cfRule>
    <cfRule type="containsText" dxfId="307" priority="22" operator="containsText" text="MODERADO">
      <formula>NOT(ISERROR(SEARCH("MODERADO",AE13)))</formula>
    </cfRule>
    <cfRule type="containsText" dxfId="306" priority="23" operator="containsText" text="BAJO">
      <formula>NOT(ISERROR(SEARCH("BAJO",AE13)))</formula>
    </cfRule>
  </conditionalFormatting>
  <conditionalFormatting sqref="BG13:BI13 BH16:BI42 BI15 BH14:BI14">
    <cfRule type="expression" dxfId="305" priority="19">
      <formula>#REF!="DILIGENCIE EL PLAN DE ACCIÓN"</formula>
    </cfRule>
  </conditionalFormatting>
  <conditionalFormatting sqref="BC16:BG18">
    <cfRule type="expression" dxfId="304" priority="18">
      <formula>#REF!="DILIGENCIE EL PLAN DE ACCIÓN"</formula>
    </cfRule>
  </conditionalFormatting>
  <conditionalFormatting sqref="BC19:BG21">
    <cfRule type="expression" dxfId="303" priority="17">
      <formula>#REF!="DILIGENCIE EL PLAN DE ACCIÓN"</formula>
    </cfRule>
  </conditionalFormatting>
  <conditionalFormatting sqref="BC22:BG24">
    <cfRule type="expression" dxfId="302" priority="16">
      <formula>#REF!="DILIGENCIE EL PLAN DE ACCIÓN"</formula>
    </cfRule>
  </conditionalFormatting>
  <conditionalFormatting sqref="BC25:BG27">
    <cfRule type="expression" dxfId="301" priority="15">
      <formula>#REF!="DILIGENCIE EL PLAN DE ACCIÓN"</formula>
    </cfRule>
  </conditionalFormatting>
  <conditionalFormatting sqref="BC28:BG30">
    <cfRule type="expression" dxfId="300" priority="14">
      <formula>#REF!="DILIGENCIE EL PLAN DE ACCIÓN"</formula>
    </cfRule>
  </conditionalFormatting>
  <conditionalFormatting sqref="BC31:BG33">
    <cfRule type="expression" dxfId="299" priority="13">
      <formula>#REF!="DILIGENCIE EL PLAN DE ACCIÓN"</formula>
    </cfRule>
  </conditionalFormatting>
  <conditionalFormatting sqref="BC34:BG36">
    <cfRule type="expression" dxfId="298" priority="12">
      <formula>#REF!="DILIGENCIE EL PLAN DE ACCIÓN"</formula>
    </cfRule>
  </conditionalFormatting>
  <conditionalFormatting sqref="BC37:BG39">
    <cfRule type="expression" dxfId="297" priority="11">
      <formula>#REF!="DILIGENCIE EL PLAN DE ACCIÓN"</formula>
    </cfRule>
  </conditionalFormatting>
  <conditionalFormatting sqref="BC40:BG42">
    <cfRule type="expression" dxfId="296" priority="10">
      <formula>#REF!="DILIGENCIE EL PLAN DE ACCIÓN"</formula>
    </cfRule>
  </conditionalFormatting>
  <conditionalFormatting sqref="AD13:AD42">
    <cfRule type="containsText" dxfId="295" priority="29" operator="containsText" text="CATASTRÓFICO">
      <formula>NOT(ISERROR(SEARCH("CATASTRÓFICO",AD13)))</formula>
    </cfRule>
    <cfRule type="containsText" dxfId="294" priority="30" operator="containsText" text="MAYOR">
      <formula>NOT(ISERROR(SEARCH("MAYOR",AD13)))</formula>
    </cfRule>
    <cfRule type="containsText" dxfId="293" priority="31" operator="containsText" text="MODERADO">
      <formula>NOT(ISERROR(SEARCH("MODERADO",AD13)))</formula>
    </cfRule>
  </conditionalFormatting>
  <conditionalFormatting sqref="AZ13:AZ42">
    <cfRule type="containsText" dxfId="292" priority="5" operator="containsText" text="CASI SEGURO">
      <formula>NOT(ISERROR(SEARCH("CASI SEGURO",AZ13)))</formula>
    </cfRule>
    <cfRule type="containsText" dxfId="291" priority="6" operator="containsText" text="PROBABLE">
      <formula>NOT(ISERROR(SEARCH("PROBABLE",AZ13)))</formula>
    </cfRule>
    <cfRule type="containsText" dxfId="290" priority="7" operator="containsText" text="POSIBLE">
      <formula>NOT(ISERROR(SEARCH("POSIBLE",AZ13)))</formula>
    </cfRule>
    <cfRule type="containsText" dxfId="289" priority="8" operator="containsText" text="IMPROBABLE">
      <formula>NOT(ISERROR(SEARCH("IMPROBABLE",AZ13)))</formula>
    </cfRule>
    <cfRule type="containsText" dxfId="288" priority="9" operator="containsText" text="RARA VEZ">
      <formula>NOT(ISERROR(SEARCH("RARA VEZ",AZ13)))</formula>
    </cfRule>
  </conditionalFormatting>
  <conditionalFormatting sqref="BA13:BA42">
    <cfRule type="containsText" dxfId="287" priority="2" operator="containsText" text="MODERADO">
      <formula>NOT(ISERROR(SEARCH("MODERADO",BA13)))</formula>
    </cfRule>
    <cfRule type="containsText" dxfId="286" priority="3" operator="containsText" text="MAYOR">
      <formula>NOT(ISERROR(SEARCH("MAYOR",BA13)))</formula>
    </cfRule>
    <cfRule type="containsText" dxfId="285" priority="4" operator="containsText" text="CATASTRÓFICO">
      <formula>NOT(ISERROR(SEARCH("CATASTRÓFICO",BA13)))</formula>
    </cfRule>
  </conditionalFormatting>
  <conditionalFormatting sqref="BC13:BF14 BC15:BE15">
    <cfRule type="expression" dxfId="284"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700-000000000000}">
          <x14:formula1>
            <xm:f>'Formulas Corrupción'!$Q$7:$Q$10</xm:f>
          </x14:formula1>
          <xm:sqref>BB13:BB42</xm:sqref>
        </x14:dataValidation>
        <x14:dataValidation type="list" allowBlank="1" showInputMessage="1" showErrorMessage="1" xr:uid="{00000000-0002-0000-0700-000001000000}">
          <x14:formula1>
            <xm:f>'Formulas Corrupción'!$M$7:$M$9</xm:f>
          </x14:formula1>
          <xm:sqref>AT13:AT42</xm:sqref>
        </x14:dataValidation>
        <x14:dataValidation type="list" allowBlank="1" showInputMessage="1" showErrorMessage="1" xr:uid="{00000000-0002-0000-0700-000002000000}">
          <x14:formula1>
            <xm:f>'Formulas Corrupción'!$L$7:$L$8</xm:f>
          </x14:formula1>
          <xm:sqref>AR13:AR42</xm:sqref>
        </x14:dataValidation>
        <x14:dataValidation type="list" allowBlank="1" showInputMessage="1" showErrorMessage="1" xr:uid="{00000000-0002-0000-0700-000003000000}">
          <x14:formula1>
            <xm:f>'Formulas Corrupción'!$K$7:$K$8</xm:f>
          </x14:formula1>
          <xm:sqref>AP13:AP42</xm:sqref>
        </x14:dataValidation>
        <x14:dataValidation type="list" allowBlank="1" showInputMessage="1" showErrorMessage="1" xr:uid="{00000000-0002-0000-0700-000004000000}">
          <x14:formula1>
            <xm:f>'Formulas Corrupción'!$J$7:$J$9</xm:f>
          </x14:formula1>
          <xm:sqref>AN13:AN42</xm:sqref>
        </x14:dataValidation>
        <x14:dataValidation type="list" allowBlank="1" showInputMessage="1" showErrorMessage="1" xr:uid="{00000000-0002-0000-0700-000005000000}">
          <x14:formula1>
            <xm:f>'Formulas Corrupción'!$I$7:$I$8</xm:f>
          </x14:formula1>
          <xm:sqref>AL13:AL42</xm:sqref>
        </x14:dataValidation>
        <x14:dataValidation type="list" allowBlank="1" showInputMessage="1" showErrorMessage="1" xr:uid="{00000000-0002-0000-0700-000006000000}">
          <x14:formula1>
            <xm:f>'Formulas Corrupción'!$H$7:$H$8</xm:f>
          </x14:formula1>
          <xm:sqref>AJ13:AJ42</xm:sqref>
        </x14:dataValidation>
        <x14:dataValidation type="list" allowBlank="1" showInputMessage="1" showErrorMessage="1" xr:uid="{00000000-0002-0000-0700-000007000000}">
          <x14:formula1>
            <xm:f>'Formulas Corrupción'!$G$7:$G$8</xm:f>
          </x14:formula1>
          <xm:sqref>AH13:AH42</xm:sqref>
        </x14:dataValidation>
        <x14:dataValidation type="list" allowBlank="1" showInputMessage="1" showErrorMessage="1" xr:uid="{00000000-0002-0000-0700-000008000000}">
          <x14:formula1>
            <xm:f>'Formulas Corrupción'!$P$7:$P$8</xm:f>
          </x14:formula1>
          <xm:sqref>J13:AB42</xm:sqref>
        </x14:dataValidation>
        <x14:dataValidation type="list" allowBlank="1" showInputMessage="1" showErrorMessage="1" xr:uid="{00000000-0002-0000-0700-000009000000}">
          <x14:formula1>
            <xm:f>'Formulas Corrupción'!$E$7:$E$11</xm:f>
          </x14:formula1>
          <xm:sqref>G13:G42</xm:sqref>
        </x14:dataValidation>
        <x14:dataValidation type="list" allowBlank="1" showInputMessage="1" showErrorMessage="1" xr:uid="{00000000-0002-0000-0700-00000A000000}">
          <x14:formula1>
            <xm:f>'Formulas Corrupción'!$AC$7:$AC$9</xm:f>
          </x14:formula1>
          <xm:sqref>BH13:BH14 BH16:BH42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BT44"/>
  <sheetViews>
    <sheetView view="pageBreakPreview" topLeftCell="AT10" zoomScale="70" zoomScaleNormal="40" zoomScaleSheetLayoutView="70" workbookViewId="0">
      <selection activeCell="BA13" sqref="BA13:BA15"/>
    </sheetView>
  </sheetViews>
  <sheetFormatPr baseColWidth="10" defaultColWidth="11.42578125" defaultRowHeight="12" x14ac:dyDescent="0.25"/>
  <cols>
    <col min="1" max="1" width="20" style="15" bestFit="1" customWidth="1"/>
    <col min="2" max="2" width="21.140625" style="15" customWidth="1"/>
    <col min="3" max="3" width="6.7109375" style="24" customWidth="1"/>
    <col min="4" max="4" width="26.140625" style="24" customWidth="1"/>
    <col min="5" max="6" width="29.7109375" style="15" customWidth="1"/>
    <col min="7" max="7" width="19.7109375" style="15" customWidth="1"/>
    <col min="8" max="8" width="17.5703125" style="24" customWidth="1"/>
    <col min="9" max="9" width="7.42578125" style="24" hidden="1" customWidth="1"/>
    <col min="10" max="16" width="10" style="24" customWidth="1"/>
    <col min="17" max="17" width="15.85546875" style="24" customWidth="1"/>
    <col min="18" max="28" width="10" style="24" customWidth="1"/>
    <col min="29" max="29" width="7.42578125" style="24" hidden="1" customWidth="1"/>
    <col min="30" max="30" width="14.85546875" style="15" customWidth="1"/>
    <col min="31" max="31" width="13.28515625" style="15" customWidth="1"/>
    <col min="32" max="32" width="58.42578125" style="15" customWidth="1"/>
    <col min="33" max="33" width="22.85546875" style="15" customWidth="1"/>
    <col min="34" max="34" width="20.7109375" style="15" customWidth="1"/>
    <col min="35" max="35" width="2.85546875" style="15" hidden="1" customWidth="1"/>
    <col min="36" max="36" width="20.7109375" style="15" customWidth="1"/>
    <col min="37" max="37" width="2.85546875" style="15" hidden="1" customWidth="1"/>
    <col min="38" max="38" width="20.7109375" style="15" customWidth="1"/>
    <col min="39" max="39" width="2.85546875" style="15" hidden="1" customWidth="1"/>
    <col min="40" max="40" width="20.7109375" style="15" customWidth="1"/>
    <col min="41" max="41" width="2.85546875" style="15" hidden="1" customWidth="1"/>
    <col min="42" max="42" width="20.7109375" style="15" customWidth="1"/>
    <col min="43" max="43" width="2.85546875" style="15" hidden="1" customWidth="1"/>
    <col min="44" max="44" width="20.7109375" style="15" customWidth="1"/>
    <col min="45" max="45" width="2.85546875" style="15" hidden="1" customWidth="1"/>
    <col min="46" max="46" width="20.7109375" style="15" customWidth="1"/>
    <col min="47" max="47" width="2.85546875" style="15" hidden="1" customWidth="1"/>
    <col min="48" max="48" width="13.28515625" style="15" hidden="1" customWidth="1"/>
    <col min="49" max="49" width="17.140625" style="15" customWidth="1"/>
    <col min="50" max="50" width="13.28515625" style="15" hidden="1" customWidth="1"/>
    <col min="51" max="52" width="13.28515625" style="15" customWidth="1"/>
    <col min="53" max="53" width="15.28515625" style="15" customWidth="1"/>
    <col min="54" max="54" width="13.28515625" style="15" customWidth="1"/>
    <col min="55" max="55" width="31.5703125" style="15" customWidth="1"/>
    <col min="56" max="56" width="21.28515625" style="15" customWidth="1"/>
    <col min="57" max="57" width="19.5703125" style="15" customWidth="1"/>
    <col min="58" max="58" width="17.5703125" style="15" customWidth="1"/>
    <col min="59" max="59" width="24.85546875" style="15" customWidth="1"/>
    <col min="60" max="60" width="13.5703125" style="15" customWidth="1"/>
    <col min="61" max="61" width="90.85546875" style="15" customWidth="1"/>
    <col min="62" max="73" width="11.42578125" style="15" customWidth="1"/>
    <col min="74" max="16384" width="11.42578125" style="15"/>
  </cols>
  <sheetData>
    <row r="1" spans="1:61" x14ac:dyDescent="0.25">
      <c r="A1" s="105"/>
      <c r="B1" s="106"/>
      <c r="C1" s="106"/>
      <c r="D1" s="107"/>
      <c r="E1" s="114" t="s">
        <v>163</v>
      </c>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6"/>
    </row>
    <row r="2" spans="1:61" x14ac:dyDescent="0.25">
      <c r="A2" s="108"/>
      <c r="B2" s="109"/>
      <c r="C2" s="109"/>
      <c r="D2" s="110"/>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9"/>
    </row>
    <row r="3" spans="1:61" x14ac:dyDescent="0.25">
      <c r="A3" s="108"/>
      <c r="B3" s="109"/>
      <c r="C3" s="109"/>
      <c r="D3" s="110"/>
      <c r="E3" s="120" t="s">
        <v>160</v>
      </c>
      <c r="F3" s="121"/>
      <c r="G3" s="121"/>
      <c r="H3" s="121"/>
      <c r="I3" s="121"/>
      <c r="J3" s="121"/>
      <c r="K3" s="121"/>
      <c r="L3" s="121"/>
      <c r="M3" s="121"/>
      <c r="N3" s="121"/>
      <c r="O3" s="121"/>
      <c r="P3" s="121"/>
      <c r="Q3" s="121"/>
      <c r="R3" s="121"/>
      <c r="S3" s="121"/>
      <c r="T3" s="121"/>
      <c r="U3" s="121"/>
      <c r="V3" s="121"/>
      <c r="W3" s="121"/>
      <c r="X3" s="122"/>
      <c r="Y3" s="120" t="s">
        <v>161</v>
      </c>
      <c r="Z3" s="121"/>
      <c r="AA3" s="121"/>
      <c r="AB3" s="121"/>
      <c r="AC3" s="121"/>
      <c r="AD3" s="121"/>
      <c r="AE3" s="121"/>
      <c r="AF3" s="121"/>
      <c r="AG3" s="121"/>
      <c r="AH3" s="121"/>
      <c r="AI3" s="121"/>
      <c r="AJ3" s="121"/>
      <c r="AK3" s="121"/>
      <c r="AL3" s="121"/>
      <c r="AM3" s="121"/>
      <c r="AN3" s="121"/>
      <c r="AO3" s="121"/>
      <c r="AP3" s="122"/>
      <c r="AQ3" s="86"/>
      <c r="AR3" s="120" t="s">
        <v>162</v>
      </c>
      <c r="AS3" s="121"/>
      <c r="AT3" s="121"/>
      <c r="AU3" s="121"/>
      <c r="AV3" s="121"/>
      <c r="AW3" s="121"/>
      <c r="AX3" s="121"/>
      <c r="AY3" s="121"/>
      <c r="AZ3" s="121"/>
      <c r="BA3" s="121"/>
      <c r="BB3" s="121"/>
      <c r="BC3" s="121"/>
      <c r="BD3" s="121"/>
      <c r="BE3" s="121"/>
      <c r="BF3" s="121"/>
      <c r="BG3" s="121"/>
      <c r="BH3" s="121"/>
      <c r="BI3" s="122"/>
    </row>
    <row r="4" spans="1:61" x14ac:dyDescent="0.25">
      <c r="A4" s="111"/>
      <c r="B4" s="112"/>
      <c r="C4" s="112"/>
      <c r="D4" s="113"/>
      <c r="E4" s="123" t="s">
        <v>246</v>
      </c>
      <c r="F4" s="124"/>
      <c r="G4" s="124"/>
      <c r="H4" s="124"/>
      <c r="I4" s="124"/>
      <c r="J4" s="124"/>
      <c r="K4" s="124"/>
      <c r="L4" s="124"/>
      <c r="M4" s="124"/>
      <c r="N4" s="124"/>
      <c r="O4" s="124"/>
      <c r="P4" s="124"/>
      <c r="Q4" s="124"/>
      <c r="R4" s="124"/>
      <c r="S4" s="124"/>
      <c r="T4" s="124"/>
      <c r="U4" s="124"/>
      <c r="V4" s="124"/>
      <c r="W4" s="124"/>
      <c r="X4" s="125"/>
      <c r="Y4" s="123" t="s">
        <v>247</v>
      </c>
      <c r="Z4" s="124"/>
      <c r="AA4" s="124"/>
      <c r="AB4" s="124"/>
      <c r="AC4" s="124"/>
      <c r="AD4" s="124"/>
      <c r="AE4" s="124"/>
      <c r="AF4" s="124"/>
      <c r="AG4" s="124"/>
      <c r="AH4" s="124"/>
      <c r="AI4" s="124"/>
      <c r="AJ4" s="124"/>
      <c r="AK4" s="124"/>
      <c r="AL4" s="124"/>
      <c r="AM4" s="124"/>
      <c r="AN4" s="124"/>
      <c r="AO4" s="124"/>
      <c r="AP4" s="125"/>
      <c r="AQ4" s="86"/>
      <c r="AR4" s="123" t="s">
        <v>248</v>
      </c>
      <c r="AS4" s="124"/>
      <c r="AT4" s="124"/>
      <c r="AU4" s="124"/>
      <c r="AV4" s="124"/>
      <c r="AW4" s="124"/>
      <c r="AX4" s="124"/>
      <c r="AY4" s="124"/>
      <c r="AZ4" s="124"/>
      <c r="BA4" s="124"/>
      <c r="BB4" s="124"/>
      <c r="BC4" s="124"/>
      <c r="BD4" s="124"/>
      <c r="BE4" s="124"/>
      <c r="BF4" s="124"/>
      <c r="BG4" s="124"/>
      <c r="BH4" s="124"/>
      <c r="BI4" s="125"/>
    </row>
    <row r="5" spans="1:61" x14ac:dyDescent="0.25">
      <c r="A5" s="126" t="s">
        <v>134</v>
      </c>
      <c r="B5" s="127"/>
      <c r="C5" s="126" t="s">
        <v>159</v>
      </c>
      <c r="D5" s="127"/>
      <c r="E5" s="114" t="s">
        <v>166</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6"/>
    </row>
    <row r="6" spans="1:61" x14ac:dyDescent="0.25">
      <c r="A6" s="128" t="s">
        <v>245</v>
      </c>
      <c r="B6" s="129"/>
      <c r="C6" s="128">
        <v>5</v>
      </c>
      <c r="D6" s="129"/>
      <c r="E6" s="117"/>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8" spans="1:61" s="85" customFormat="1" ht="24.75" customHeight="1" x14ac:dyDescent="0.2">
      <c r="A8" s="97" t="s">
        <v>511</v>
      </c>
      <c r="B8" s="97"/>
      <c r="C8" s="97" t="s">
        <v>513</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61" s="85" customFormat="1" ht="32.25" customHeight="1" x14ac:dyDescent="0.2">
      <c r="A9" s="97" t="s">
        <v>512</v>
      </c>
      <c r="B9" s="97"/>
      <c r="C9" s="98" t="s">
        <v>514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row>
    <row r="11" spans="1:61" ht="11.65" customHeight="1" x14ac:dyDescent="0.25">
      <c r="A11" s="138" t="s">
        <v>0</v>
      </c>
      <c r="B11" s="138" t="s">
        <v>1</v>
      </c>
      <c r="C11" s="138" t="s">
        <v>133</v>
      </c>
      <c r="D11" s="153" t="s">
        <v>65</v>
      </c>
      <c r="E11" s="154"/>
      <c r="F11" s="155"/>
      <c r="G11" s="139" t="s">
        <v>16</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130" t="s">
        <v>167</v>
      </c>
      <c r="AG11" s="130" t="s">
        <v>44</v>
      </c>
      <c r="AH11" s="132" t="s">
        <v>168</v>
      </c>
      <c r="AI11" s="133"/>
      <c r="AJ11" s="133"/>
      <c r="AK11" s="133"/>
      <c r="AL11" s="133"/>
      <c r="AM11" s="133"/>
      <c r="AN11" s="133"/>
      <c r="AO11" s="133"/>
      <c r="AP11" s="133"/>
      <c r="AQ11" s="133"/>
      <c r="AR11" s="133"/>
      <c r="AS11" s="133"/>
      <c r="AT11" s="133"/>
      <c r="AU11" s="133"/>
      <c r="AV11" s="133"/>
      <c r="AW11" s="133"/>
      <c r="AX11" s="133"/>
      <c r="AY11" s="133"/>
      <c r="AZ11" s="133"/>
      <c r="BA11" s="133"/>
      <c r="BB11" s="133"/>
      <c r="BC11" s="134" t="s">
        <v>52</v>
      </c>
      <c r="BD11" s="135"/>
      <c r="BE11" s="135"/>
      <c r="BF11" s="135"/>
      <c r="BG11" s="135"/>
      <c r="BH11" s="136"/>
      <c r="BI11" s="49"/>
    </row>
    <row r="12" spans="1:61" s="18" customFormat="1" ht="87" customHeight="1" thickBot="1" x14ac:dyDescent="0.3">
      <c r="A12" s="214"/>
      <c r="B12" s="214"/>
      <c r="C12" s="215"/>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08"/>
      <c r="AG12" s="20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61" ht="49.9" customHeight="1" thickBot="1" x14ac:dyDescent="0.3">
      <c r="A13" s="92" t="s">
        <v>125</v>
      </c>
      <c r="B13" s="137" t="s">
        <v>358</v>
      </c>
      <c r="C13" s="202" t="s">
        <v>6</v>
      </c>
      <c r="D13" s="223" t="s">
        <v>359</v>
      </c>
      <c r="E13" s="223" t="s">
        <v>360</v>
      </c>
      <c r="F13" s="185" t="s">
        <v>361</v>
      </c>
      <c r="G13" s="185" t="s">
        <v>209</v>
      </c>
      <c r="H13" s="200" t="str">
        <f>+IF(G13="NO SE HA PRESENTADO EN LOS UNTIMOS 5 AÑOS","RARA VEZ",IF(G13="AL MENOS 1 VEZ EN LOS ULTIMOS 5 AÑOS","IMPROBABLE",IF(G13="AL MENOS 1 VEZ EN LOS ULTIMOS 2 AÑOS","POSIBLE",IF(G13="AL MENOS 1 VEZ EN EL ULTIMO AÑO","PROBABLE",IF(G13="MAS DE 1 VEZ AL AÑO","CASI SEGURO","ERROR")))))</f>
        <v>RARA VEZ</v>
      </c>
      <c r="I13" s="185" t="str">
        <f>+IF(H13="MUY BAJA","20%",IF(H13="BAJA","40%",IF(H13="MEDIA","60%",IF(H13="ALTA","80%",IF(H13="MUY ALTA","100%","ERROR")))))</f>
        <v>ERROR</v>
      </c>
      <c r="J13" s="187" t="s">
        <v>218</v>
      </c>
      <c r="K13" s="187" t="s">
        <v>218</v>
      </c>
      <c r="L13" s="187" t="s">
        <v>218</v>
      </c>
      <c r="M13" s="187" t="s">
        <v>218</v>
      </c>
      <c r="N13" s="187" t="s">
        <v>218</v>
      </c>
      <c r="O13" s="187" t="s">
        <v>218</v>
      </c>
      <c r="P13" s="187" t="s">
        <v>218</v>
      </c>
      <c r="Q13" s="187" t="s">
        <v>228</v>
      </c>
      <c r="R13" s="187" t="s">
        <v>218</v>
      </c>
      <c r="S13" s="187" t="s">
        <v>218</v>
      </c>
      <c r="T13" s="187" t="s">
        <v>218</v>
      </c>
      <c r="U13" s="187" t="s">
        <v>218</v>
      </c>
      <c r="V13" s="187" t="s">
        <v>218</v>
      </c>
      <c r="W13" s="187" t="s">
        <v>218</v>
      </c>
      <c r="X13" s="187" t="s">
        <v>218</v>
      </c>
      <c r="Y13" s="187" t="s">
        <v>228</v>
      </c>
      <c r="Z13" s="187" t="s">
        <v>228</v>
      </c>
      <c r="AA13" s="187" t="s">
        <v>228</v>
      </c>
      <c r="AB13" s="187" t="s">
        <v>228</v>
      </c>
      <c r="AC13" s="189">
        <f>COUNTIF(J13:AB15,"SI")</f>
        <v>14</v>
      </c>
      <c r="AD13" s="191" t="str">
        <f t="shared" ref="AD13" si="0">+IF(AND(AC13&gt;0,AC13&lt;6),"MODERADO",IF(AC13&gt;=12,"CATASTRÓFICO",IF(AND(AC13&gt;5,AC13&lt;12),"MAYOR","")))</f>
        <v>CATASTRÓFICO</v>
      </c>
      <c r="AE13" s="194"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74" t="s">
        <v>365</v>
      </c>
      <c r="AG13" s="27" t="s">
        <v>366</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83">
        <f>AVERAGE(AV13:AV15)</f>
        <v>100</v>
      </c>
      <c r="AY13" s="197" t="str">
        <f>IF(AX13&gt;95,"FUERTE",IF(AND(AX13&lt;95.01,AX13&gt;85.02),"MODERADO",IF(AND(AX13&lt;85.01,AX13&gt;1),"DEBIL","0")))</f>
        <v>FUERTE</v>
      </c>
      <c r="AZ13" s="197"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99" t="str">
        <f>AD13</f>
        <v>CATASTRÓFICO</v>
      </c>
      <c r="BB13" s="193" t="s">
        <v>229</v>
      </c>
      <c r="BC13" s="65" t="s">
        <v>370</v>
      </c>
      <c r="BD13" s="53" t="s">
        <v>366</v>
      </c>
      <c r="BE13" s="53" t="s">
        <v>371</v>
      </c>
      <c r="BF13" s="89">
        <v>45047</v>
      </c>
      <c r="BG13" s="6" t="s">
        <v>523</v>
      </c>
      <c r="BH13" s="20" t="s">
        <v>88</v>
      </c>
      <c r="BI13" s="20"/>
    </row>
    <row r="14" spans="1:61" ht="49.9" customHeight="1" thickBot="1" x14ac:dyDescent="0.3">
      <c r="A14" s="92"/>
      <c r="B14" s="137"/>
      <c r="C14" s="203"/>
      <c r="D14" s="95"/>
      <c r="E14" s="95"/>
      <c r="F14" s="94"/>
      <c r="G14" s="94"/>
      <c r="H14" s="92"/>
      <c r="I14" s="94"/>
      <c r="J14" s="170"/>
      <c r="K14" s="170"/>
      <c r="L14" s="170"/>
      <c r="M14" s="170"/>
      <c r="N14" s="170"/>
      <c r="O14" s="170"/>
      <c r="P14" s="170"/>
      <c r="Q14" s="170"/>
      <c r="R14" s="170"/>
      <c r="S14" s="170"/>
      <c r="T14" s="170"/>
      <c r="U14" s="170"/>
      <c r="V14" s="170"/>
      <c r="W14" s="170"/>
      <c r="X14" s="170"/>
      <c r="Y14" s="170"/>
      <c r="Z14" s="170"/>
      <c r="AA14" s="170"/>
      <c r="AB14" s="170"/>
      <c r="AC14" s="173"/>
      <c r="AD14" s="96"/>
      <c r="AE14" s="195"/>
      <c r="AF14" s="29" t="s">
        <v>367</v>
      </c>
      <c r="AG14" s="76" t="s">
        <v>366</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76"/>
      <c r="AY14" s="164"/>
      <c r="AZ14" s="164"/>
      <c r="BA14" s="164"/>
      <c r="BB14" s="173"/>
      <c r="BC14" s="65" t="s">
        <v>372</v>
      </c>
      <c r="BD14" s="53" t="s">
        <v>366</v>
      </c>
      <c r="BE14" s="53" t="s">
        <v>371</v>
      </c>
      <c r="BF14" s="89">
        <v>45047</v>
      </c>
      <c r="BG14" s="6" t="s">
        <v>523</v>
      </c>
      <c r="BH14" s="20" t="s">
        <v>88</v>
      </c>
      <c r="BI14" s="20"/>
    </row>
    <row r="15" spans="1:61" ht="49.9" customHeight="1" thickBot="1" x14ac:dyDescent="0.3">
      <c r="A15" s="92"/>
      <c r="B15" s="137"/>
      <c r="C15" s="107"/>
      <c r="D15" s="169"/>
      <c r="E15" s="169"/>
      <c r="F15" s="172"/>
      <c r="G15" s="172"/>
      <c r="H15" s="163"/>
      <c r="I15" s="172"/>
      <c r="J15" s="170"/>
      <c r="K15" s="170"/>
      <c r="L15" s="170"/>
      <c r="M15" s="170"/>
      <c r="N15" s="170"/>
      <c r="O15" s="170"/>
      <c r="P15" s="170"/>
      <c r="Q15" s="170"/>
      <c r="R15" s="170"/>
      <c r="S15" s="170"/>
      <c r="T15" s="170"/>
      <c r="U15" s="170"/>
      <c r="V15" s="170"/>
      <c r="W15" s="170"/>
      <c r="X15" s="170"/>
      <c r="Y15" s="170"/>
      <c r="Z15" s="170"/>
      <c r="AA15" s="170"/>
      <c r="AB15" s="170"/>
      <c r="AC15" s="173"/>
      <c r="AD15" s="156"/>
      <c r="AE15" s="196"/>
      <c r="AF15" s="75" t="s">
        <v>368</v>
      </c>
      <c r="AG15" s="30" t="s">
        <v>366</v>
      </c>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84"/>
      <c r="AY15" s="198"/>
      <c r="AZ15" s="198"/>
      <c r="BA15" s="198"/>
      <c r="BB15" s="190"/>
      <c r="BC15" s="65" t="s">
        <v>373</v>
      </c>
      <c r="BD15" s="53" t="s">
        <v>366</v>
      </c>
      <c r="BE15" s="53" t="s">
        <v>371</v>
      </c>
      <c r="BF15" s="89">
        <v>45047</v>
      </c>
      <c r="BG15" s="6" t="s">
        <v>523</v>
      </c>
      <c r="BH15" s="20" t="s">
        <v>88</v>
      </c>
      <c r="BI15" s="20"/>
    </row>
    <row r="16" spans="1:61" ht="49.9" customHeight="1" thickBot="1" x14ac:dyDescent="0.3">
      <c r="A16" s="92"/>
      <c r="B16" s="137"/>
      <c r="C16" s="202" t="s">
        <v>56</v>
      </c>
      <c r="D16" s="223" t="s">
        <v>362</v>
      </c>
      <c r="E16" s="223" t="s">
        <v>363</v>
      </c>
      <c r="F16" s="185" t="s">
        <v>364</v>
      </c>
      <c r="G16" s="185" t="s">
        <v>209</v>
      </c>
      <c r="H16" s="200" t="str">
        <f t="shared" ref="H16" si="10">+IF(G16="NO SE HA PRESENTADO EN LOS UNTIMOS 5 AÑOS","RARA VEZ",IF(G16="AL MENOS 1 VEZ EN LOS ULTIMOS 5 AÑOS","IMPROBABLE",IF(G16="AL MENOS 1 VEZ EN LOS ULTIMOS 2 AÑOS","POSIBLE",IF(G16="AL MENOS 1 VEZ EN EL ULTIMO AÑO","PROBABLE",IF(G16="MAS DE 1 VEZ AL AÑO","CASI SEGURO","ERROR")))))</f>
        <v>RARA VEZ</v>
      </c>
      <c r="I16" s="185" t="str">
        <f t="shared" ref="I16" si="11">+IF(H16="MUY BAJA","20%",IF(H16="BAJA","40%",IF(H16="MEDIA","60%",IF(H16="ALTA","80%",IF(H16="MUY ALTA","100%","ERROR")))))</f>
        <v>ERROR</v>
      </c>
      <c r="J16" s="187" t="s">
        <v>218</v>
      </c>
      <c r="K16" s="187" t="s">
        <v>218</v>
      </c>
      <c r="L16" s="187" t="s">
        <v>218</v>
      </c>
      <c r="M16" s="187" t="s">
        <v>218</v>
      </c>
      <c r="N16" s="187" t="s">
        <v>218</v>
      </c>
      <c r="O16" s="187" t="s">
        <v>218</v>
      </c>
      <c r="P16" s="187" t="s">
        <v>218</v>
      </c>
      <c r="Q16" s="187" t="s">
        <v>228</v>
      </c>
      <c r="R16" s="187" t="s">
        <v>218</v>
      </c>
      <c r="S16" s="187" t="s">
        <v>218</v>
      </c>
      <c r="T16" s="187" t="s">
        <v>218</v>
      </c>
      <c r="U16" s="187" t="s">
        <v>218</v>
      </c>
      <c r="V16" s="187" t="s">
        <v>218</v>
      </c>
      <c r="W16" s="187" t="s">
        <v>218</v>
      </c>
      <c r="X16" s="187" t="s">
        <v>218</v>
      </c>
      <c r="Y16" s="187" t="s">
        <v>228</v>
      </c>
      <c r="Z16" s="187" t="s">
        <v>228</v>
      </c>
      <c r="AA16" s="187" t="s">
        <v>228</v>
      </c>
      <c r="AB16" s="187" t="s">
        <v>228</v>
      </c>
      <c r="AC16" s="189">
        <f t="shared" ref="AC16" si="12">COUNTIF(J16:AB18,"SI")</f>
        <v>14</v>
      </c>
      <c r="AD16" s="191" t="str">
        <f t="shared" ref="AD16:AD40" si="13">+IF(AND(AC16&gt;0,AC16&lt;6),"MODERADO",IF(AC16&gt;=12,"CATASTRÓFICO",IF(AND(AC16&gt;5,AC16&lt;12),"MAYOR","")))</f>
        <v>CATASTRÓFICO</v>
      </c>
      <c r="AE16" s="194"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74" t="s">
        <v>365</v>
      </c>
      <c r="AG16" s="27" t="s">
        <v>366</v>
      </c>
      <c r="AH16" s="27" t="s">
        <v>211</v>
      </c>
      <c r="AI16" s="27">
        <f t="shared" si="1"/>
        <v>15</v>
      </c>
      <c r="AJ16" s="27" t="s">
        <v>212</v>
      </c>
      <c r="AK16" s="27">
        <f t="shared" si="2"/>
        <v>15</v>
      </c>
      <c r="AL16" s="27" t="s">
        <v>213</v>
      </c>
      <c r="AM16" s="27">
        <f t="shared" si="3"/>
        <v>15</v>
      </c>
      <c r="AN16" s="27" t="s">
        <v>214</v>
      </c>
      <c r="AO16" s="27">
        <f t="shared" si="4"/>
        <v>15</v>
      </c>
      <c r="AP16" s="27" t="s">
        <v>215</v>
      </c>
      <c r="AQ16" s="27">
        <f t="shared" si="5"/>
        <v>15</v>
      </c>
      <c r="AR16" s="27" t="s">
        <v>216</v>
      </c>
      <c r="AS16" s="27">
        <f t="shared" si="6"/>
        <v>15</v>
      </c>
      <c r="AT16" s="27" t="s">
        <v>217</v>
      </c>
      <c r="AU16" s="27">
        <f t="shared" si="7"/>
        <v>10</v>
      </c>
      <c r="AV16" s="27">
        <f t="shared" si="8"/>
        <v>100</v>
      </c>
      <c r="AW16" s="28" t="str">
        <f t="shared" si="9"/>
        <v>FUERTE</v>
      </c>
      <c r="AX16" s="183">
        <f t="shared" ref="AX16" si="15">AVERAGE(AV16:AV18)</f>
        <v>100</v>
      </c>
      <c r="AY16" s="197" t="str">
        <f t="shared" ref="AY16" si="16">IF(AX16&gt;95,"FUERTE",IF(AND(AX16&lt;95.01,AX16&gt;85.02),"MODERADO",IF(AND(AX16&lt;85.01,AX16&gt;1),"DEBIL","0")))</f>
        <v>FUERTE</v>
      </c>
      <c r="AZ16" s="197"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RARA VEZ</v>
      </c>
      <c r="BA16" s="199" t="str">
        <f t="shared" ref="BA16" si="18">AD16</f>
        <v>CATASTRÓFICO</v>
      </c>
      <c r="BB16" s="193" t="s">
        <v>229</v>
      </c>
      <c r="BC16" s="65" t="s">
        <v>374</v>
      </c>
      <c r="BD16" s="53" t="s">
        <v>366</v>
      </c>
      <c r="BE16" s="53" t="s">
        <v>371</v>
      </c>
      <c r="BF16" s="89">
        <v>45047</v>
      </c>
      <c r="BG16" s="6" t="s">
        <v>523</v>
      </c>
      <c r="BH16" s="20" t="s">
        <v>88</v>
      </c>
      <c r="BI16" s="20"/>
    </row>
    <row r="17" spans="1:72" ht="60.75" thickBot="1" x14ac:dyDescent="0.3">
      <c r="A17" s="92"/>
      <c r="B17" s="137"/>
      <c r="C17" s="203"/>
      <c r="D17" s="95"/>
      <c r="E17" s="95"/>
      <c r="F17" s="94"/>
      <c r="G17" s="94"/>
      <c r="H17" s="92"/>
      <c r="I17" s="94"/>
      <c r="J17" s="170"/>
      <c r="K17" s="170"/>
      <c r="L17" s="170"/>
      <c r="M17" s="170"/>
      <c r="N17" s="170"/>
      <c r="O17" s="170"/>
      <c r="P17" s="170"/>
      <c r="Q17" s="170"/>
      <c r="R17" s="170"/>
      <c r="S17" s="170"/>
      <c r="T17" s="170"/>
      <c r="U17" s="170"/>
      <c r="V17" s="170"/>
      <c r="W17" s="170"/>
      <c r="X17" s="170"/>
      <c r="Y17" s="170"/>
      <c r="Z17" s="170"/>
      <c r="AA17" s="170"/>
      <c r="AB17" s="170"/>
      <c r="AC17" s="173"/>
      <c r="AD17" s="96"/>
      <c r="AE17" s="195"/>
      <c r="AF17" s="75" t="s">
        <v>368</v>
      </c>
      <c r="AG17" s="76" t="s">
        <v>366</v>
      </c>
      <c r="AH17" s="27" t="s">
        <v>211</v>
      </c>
      <c r="AI17" s="27">
        <f t="shared" si="1"/>
        <v>15</v>
      </c>
      <c r="AJ17" s="27" t="s">
        <v>212</v>
      </c>
      <c r="AK17" s="27">
        <f t="shared" si="2"/>
        <v>15</v>
      </c>
      <c r="AL17" s="27" t="s">
        <v>213</v>
      </c>
      <c r="AM17" s="27">
        <f t="shared" si="3"/>
        <v>15</v>
      </c>
      <c r="AN17" s="27" t="s">
        <v>214</v>
      </c>
      <c r="AO17" s="27">
        <f t="shared" si="4"/>
        <v>15</v>
      </c>
      <c r="AP17" s="27" t="s">
        <v>215</v>
      </c>
      <c r="AQ17" s="27">
        <f t="shared" si="5"/>
        <v>15</v>
      </c>
      <c r="AR17" s="27" t="s">
        <v>216</v>
      </c>
      <c r="AS17" s="27">
        <f t="shared" si="6"/>
        <v>15</v>
      </c>
      <c r="AT17" s="27" t="s">
        <v>217</v>
      </c>
      <c r="AU17" s="27">
        <f t="shared" si="7"/>
        <v>10</v>
      </c>
      <c r="AV17" s="27">
        <f t="shared" si="8"/>
        <v>100</v>
      </c>
      <c r="AW17" s="28" t="str">
        <f t="shared" si="9"/>
        <v>FUERTE</v>
      </c>
      <c r="AX17" s="176"/>
      <c r="AY17" s="164"/>
      <c r="AZ17" s="164"/>
      <c r="BA17" s="164"/>
      <c r="BB17" s="173"/>
      <c r="BC17" s="65" t="s">
        <v>375</v>
      </c>
      <c r="BD17" s="53" t="s">
        <v>366</v>
      </c>
      <c r="BE17" s="53" t="s">
        <v>371</v>
      </c>
      <c r="BF17" s="89">
        <v>45047</v>
      </c>
      <c r="BG17" s="6" t="s">
        <v>523</v>
      </c>
      <c r="BH17" s="20" t="s">
        <v>88</v>
      </c>
      <c r="BI17" s="20"/>
    </row>
    <row r="18" spans="1:72" ht="60.75" thickBot="1" x14ac:dyDescent="0.3">
      <c r="A18" s="92"/>
      <c r="B18" s="137"/>
      <c r="C18" s="107"/>
      <c r="D18" s="169"/>
      <c r="E18" s="169"/>
      <c r="F18" s="172"/>
      <c r="G18" s="172"/>
      <c r="H18" s="163"/>
      <c r="I18" s="172"/>
      <c r="J18" s="170"/>
      <c r="K18" s="170"/>
      <c r="L18" s="170"/>
      <c r="M18" s="170"/>
      <c r="N18" s="170"/>
      <c r="O18" s="170"/>
      <c r="P18" s="170"/>
      <c r="Q18" s="170"/>
      <c r="R18" s="170"/>
      <c r="S18" s="170"/>
      <c r="T18" s="170"/>
      <c r="U18" s="170"/>
      <c r="V18" s="170"/>
      <c r="W18" s="170"/>
      <c r="X18" s="170"/>
      <c r="Y18" s="170"/>
      <c r="Z18" s="170"/>
      <c r="AA18" s="170"/>
      <c r="AB18" s="170"/>
      <c r="AC18" s="173"/>
      <c r="AD18" s="156"/>
      <c r="AE18" s="196"/>
      <c r="AF18" s="75" t="s">
        <v>369</v>
      </c>
      <c r="AG18" s="30" t="s">
        <v>366</v>
      </c>
      <c r="AH18" s="27" t="s">
        <v>211</v>
      </c>
      <c r="AI18" s="27">
        <f t="shared" si="1"/>
        <v>15</v>
      </c>
      <c r="AJ18" s="27" t="s">
        <v>212</v>
      </c>
      <c r="AK18" s="27">
        <f t="shared" si="2"/>
        <v>15</v>
      </c>
      <c r="AL18" s="27" t="s">
        <v>213</v>
      </c>
      <c r="AM18" s="27">
        <f t="shared" si="3"/>
        <v>15</v>
      </c>
      <c r="AN18" s="27" t="s">
        <v>214</v>
      </c>
      <c r="AO18" s="27">
        <f t="shared" si="4"/>
        <v>15</v>
      </c>
      <c r="AP18" s="27" t="s">
        <v>215</v>
      </c>
      <c r="AQ18" s="27">
        <f t="shared" si="5"/>
        <v>15</v>
      </c>
      <c r="AR18" s="27" t="s">
        <v>216</v>
      </c>
      <c r="AS18" s="27">
        <f t="shared" si="6"/>
        <v>15</v>
      </c>
      <c r="AT18" s="27" t="s">
        <v>217</v>
      </c>
      <c r="AU18" s="27">
        <f t="shared" si="7"/>
        <v>10</v>
      </c>
      <c r="AV18" s="27">
        <f t="shared" si="8"/>
        <v>100</v>
      </c>
      <c r="AW18" s="28" t="str">
        <f t="shared" si="9"/>
        <v>FUERTE</v>
      </c>
      <c r="AX18" s="184"/>
      <c r="AY18" s="198"/>
      <c r="AZ18" s="198"/>
      <c r="BA18" s="198"/>
      <c r="BB18" s="190"/>
      <c r="BC18" s="65" t="s">
        <v>376</v>
      </c>
      <c r="BD18" s="53" t="s">
        <v>366</v>
      </c>
      <c r="BE18" s="53" t="s">
        <v>371</v>
      </c>
      <c r="BF18" s="89">
        <v>45047</v>
      </c>
      <c r="BG18" s="6" t="s">
        <v>523</v>
      </c>
      <c r="BH18" s="20" t="s">
        <v>88</v>
      </c>
      <c r="BI18" s="20"/>
    </row>
    <row r="19" spans="1:72" ht="49.9" hidden="1" customHeight="1" thickBot="1" x14ac:dyDescent="0.3">
      <c r="A19" s="92"/>
      <c r="B19" s="137"/>
      <c r="C19" s="202" t="s">
        <v>57</v>
      </c>
      <c r="D19" s="185"/>
      <c r="E19" s="185"/>
      <c r="F19" s="185"/>
      <c r="G19" s="185"/>
      <c r="H19" s="200"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85" t="str">
        <f t="shared" ref="I19" si="20">+IF(H19="MUY BAJA","20%",IF(H19="BAJA","40%",IF(H19="MEDIA","60%",IF(H19="ALTA","80%",IF(H19="MUY ALTA","100%","ERROR")))))</f>
        <v>ERROR</v>
      </c>
      <c r="J19" s="187"/>
      <c r="K19" s="187"/>
      <c r="L19" s="187"/>
      <c r="M19" s="187"/>
      <c r="N19" s="187"/>
      <c r="O19" s="187"/>
      <c r="P19" s="187"/>
      <c r="Q19" s="187"/>
      <c r="R19" s="187"/>
      <c r="S19" s="187"/>
      <c r="T19" s="187"/>
      <c r="U19" s="187"/>
      <c r="V19" s="187"/>
      <c r="W19" s="187"/>
      <c r="X19" s="187"/>
      <c r="Y19" s="187"/>
      <c r="Z19" s="187"/>
      <c r="AA19" s="187"/>
      <c r="AB19" s="187"/>
      <c r="AC19" s="189">
        <f t="shared" ref="AC19" si="21">COUNTIF(J19:AB21,"SI")</f>
        <v>0</v>
      </c>
      <c r="AD19" s="191" t="str">
        <f t="shared" si="13"/>
        <v/>
      </c>
      <c r="AE19" s="194"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83">
        <f t="shared" ref="AX19" si="23">AVERAGE(AV19:AV21)</f>
        <v>0</v>
      </c>
      <c r="AY19" s="197" t="str">
        <f t="shared" ref="AY19" si="24">IF(AX19&gt;95,"FUERTE",IF(AND(AX19&lt;95.01,AX19&gt;85.02),"MODERADO",IF(AND(AX19&lt;85.01,AX19&gt;1),"DEBIL","0")))</f>
        <v>0</v>
      </c>
      <c r="AZ19" s="197"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99" t="str">
        <f t="shared" ref="BA19" si="26">AD19</f>
        <v/>
      </c>
      <c r="BB19" s="193"/>
      <c r="BC19" s="20"/>
      <c r="BD19" s="20"/>
      <c r="BE19" s="20"/>
      <c r="BF19" s="20"/>
      <c r="BG19" s="20"/>
      <c r="BH19" s="20"/>
      <c r="BI19" s="20"/>
    </row>
    <row r="20" spans="1:72" ht="49.9" hidden="1" customHeight="1" thickBot="1" x14ac:dyDescent="0.3">
      <c r="A20" s="92"/>
      <c r="B20" s="137"/>
      <c r="C20" s="203"/>
      <c r="D20" s="94"/>
      <c r="E20" s="94"/>
      <c r="F20" s="94"/>
      <c r="G20" s="94"/>
      <c r="H20" s="92"/>
      <c r="I20" s="94"/>
      <c r="J20" s="170"/>
      <c r="K20" s="170"/>
      <c r="L20" s="170"/>
      <c r="M20" s="170"/>
      <c r="N20" s="170"/>
      <c r="O20" s="170"/>
      <c r="P20" s="170"/>
      <c r="Q20" s="170"/>
      <c r="R20" s="170"/>
      <c r="S20" s="170"/>
      <c r="T20" s="170"/>
      <c r="U20" s="170"/>
      <c r="V20" s="170"/>
      <c r="W20" s="170"/>
      <c r="X20" s="170"/>
      <c r="Y20" s="170"/>
      <c r="Z20" s="170"/>
      <c r="AA20" s="170"/>
      <c r="AB20" s="170"/>
      <c r="AC20" s="173"/>
      <c r="AD20" s="96"/>
      <c r="AE20" s="195"/>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76"/>
      <c r="AY20" s="164"/>
      <c r="AZ20" s="164"/>
      <c r="BA20" s="164"/>
      <c r="BB20" s="173"/>
      <c r="BC20" s="20"/>
      <c r="BD20" s="20"/>
      <c r="BE20" s="20"/>
      <c r="BF20" s="20"/>
      <c r="BG20" s="20"/>
      <c r="BH20" s="20"/>
      <c r="BI20" s="20"/>
    </row>
    <row r="21" spans="1:72" ht="49.9" hidden="1" customHeight="1" thickBot="1" x14ac:dyDescent="0.3">
      <c r="A21" s="92"/>
      <c r="B21" s="137"/>
      <c r="C21" s="107"/>
      <c r="D21" s="172"/>
      <c r="E21" s="172"/>
      <c r="F21" s="172"/>
      <c r="G21" s="172"/>
      <c r="H21" s="163"/>
      <c r="I21" s="172"/>
      <c r="J21" s="170"/>
      <c r="K21" s="170"/>
      <c r="L21" s="170"/>
      <c r="M21" s="170"/>
      <c r="N21" s="170"/>
      <c r="O21" s="170"/>
      <c r="P21" s="170"/>
      <c r="Q21" s="170"/>
      <c r="R21" s="170"/>
      <c r="S21" s="170"/>
      <c r="T21" s="170"/>
      <c r="U21" s="170"/>
      <c r="V21" s="170"/>
      <c r="W21" s="170"/>
      <c r="X21" s="170"/>
      <c r="Y21" s="170"/>
      <c r="Z21" s="170"/>
      <c r="AA21" s="170"/>
      <c r="AB21" s="170"/>
      <c r="AC21" s="173"/>
      <c r="AD21" s="156"/>
      <c r="AE21" s="196"/>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84"/>
      <c r="AY21" s="198"/>
      <c r="AZ21" s="198"/>
      <c r="BA21" s="198"/>
      <c r="BB21" s="190"/>
      <c r="BC21" s="20"/>
      <c r="BD21" s="20"/>
      <c r="BE21" s="20"/>
      <c r="BF21" s="20"/>
      <c r="BG21" s="20"/>
      <c r="BH21" s="20"/>
      <c r="BI21" s="20"/>
    </row>
    <row r="22" spans="1:72" ht="49.9" hidden="1" customHeight="1" thickBot="1" x14ac:dyDescent="0.3">
      <c r="A22" s="92"/>
      <c r="B22" s="137"/>
      <c r="C22" s="202" t="s">
        <v>58</v>
      </c>
      <c r="D22" s="185"/>
      <c r="E22" s="185"/>
      <c r="F22" s="185"/>
      <c r="G22" s="185"/>
      <c r="H22" s="200"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85" t="str">
        <f t="shared" ref="I22" si="28">+IF(H22="MUY BAJA","20%",IF(H22="BAJA","40%",IF(H22="MEDIA","60%",IF(H22="ALTA","80%",IF(H22="MUY ALTA","100%","ERROR")))))</f>
        <v>ERROR</v>
      </c>
      <c r="J22" s="187"/>
      <c r="K22" s="187"/>
      <c r="L22" s="187"/>
      <c r="M22" s="187"/>
      <c r="N22" s="187"/>
      <c r="O22" s="187"/>
      <c r="P22" s="187"/>
      <c r="Q22" s="187"/>
      <c r="R22" s="187"/>
      <c r="S22" s="187"/>
      <c r="T22" s="187"/>
      <c r="U22" s="187"/>
      <c r="V22" s="187"/>
      <c r="W22" s="187"/>
      <c r="X22" s="187"/>
      <c r="Y22" s="187"/>
      <c r="Z22" s="187"/>
      <c r="AA22" s="187"/>
      <c r="AB22" s="187"/>
      <c r="AC22" s="189">
        <f t="shared" ref="AC22" si="29">COUNTIF(J22:AB24,"SI")</f>
        <v>0</v>
      </c>
      <c r="AD22" s="191" t="str">
        <f t="shared" si="13"/>
        <v/>
      </c>
      <c r="AE22" s="194"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83">
        <f t="shared" ref="AX22" si="31">AVERAGE(AV22:AV24)</f>
        <v>0</v>
      </c>
      <c r="AY22" s="197" t="str">
        <f t="shared" ref="AY22" si="32">IF(AX22&gt;95,"FUERTE",IF(AND(AX22&lt;95.01,AX22&gt;85.02),"MODERADO",IF(AND(AX22&lt;85.01,AX22&gt;1),"DEBIL","0")))</f>
        <v>0</v>
      </c>
      <c r="AZ22" s="197"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99" t="str">
        <f t="shared" ref="BA22" si="34">AD22</f>
        <v/>
      </c>
      <c r="BB22" s="193"/>
      <c r="BC22" s="20"/>
      <c r="BD22" s="20"/>
      <c r="BE22" s="20"/>
      <c r="BF22" s="20"/>
      <c r="BG22" s="20"/>
      <c r="BH22" s="20"/>
      <c r="BI22" s="20"/>
      <c r="BT22" s="15" t="s">
        <v>24</v>
      </c>
    </row>
    <row r="23" spans="1:72" ht="49.9" hidden="1" customHeight="1" thickBot="1" x14ac:dyDescent="0.3">
      <c r="A23" s="92"/>
      <c r="B23" s="137"/>
      <c r="C23" s="203"/>
      <c r="D23" s="94"/>
      <c r="E23" s="94"/>
      <c r="F23" s="94"/>
      <c r="G23" s="94"/>
      <c r="H23" s="92"/>
      <c r="I23" s="94"/>
      <c r="J23" s="170"/>
      <c r="K23" s="170"/>
      <c r="L23" s="170"/>
      <c r="M23" s="170"/>
      <c r="N23" s="170"/>
      <c r="O23" s="170"/>
      <c r="P23" s="170"/>
      <c r="Q23" s="170"/>
      <c r="R23" s="170"/>
      <c r="S23" s="170"/>
      <c r="T23" s="170"/>
      <c r="U23" s="170"/>
      <c r="V23" s="170"/>
      <c r="W23" s="170"/>
      <c r="X23" s="170"/>
      <c r="Y23" s="170"/>
      <c r="Z23" s="170"/>
      <c r="AA23" s="170"/>
      <c r="AB23" s="170"/>
      <c r="AC23" s="173"/>
      <c r="AD23" s="96"/>
      <c r="AE23" s="195"/>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76"/>
      <c r="AY23" s="164"/>
      <c r="AZ23" s="164"/>
      <c r="BA23" s="164"/>
      <c r="BB23" s="173"/>
      <c r="BC23" s="20"/>
      <c r="BD23" s="20"/>
      <c r="BE23" s="20"/>
      <c r="BF23" s="20"/>
      <c r="BG23" s="20"/>
      <c r="BH23" s="20"/>
      <c r="BI23" s="20"/>
      <c r="BT23" s="15" t="s">
        <v>25</v>
      </c>
    </row>
    <row r="24" spans="1:72" ht="49.9" hidden="1" customHeight="1" thickBot="1" x14ac:dyDescent="0.3">
      <c r="A24" s="92"/>
      <c r="B24" s="137"/>
      <c r="C24" s="107"/>
      <c r="D24" s="172"/>
      <c r="E24" s="172"/>
      <c r="F24" s="172"/>
      <c r="G24" s="172"/>
      <c r="H24" s="163"/>
      <c r="I24" s="172"/>
      <c r="J24" s="170"/>
      <c r="K24" s="170"/>
      <c r="L24" s="170"/>
      <c r="M24" s="170"/>
      <c r="N24" s="170"/>
      <c r="O24" s="170"/>
      <c r="P24" s="170"/>
      <c r="Q24" s="170"/>
      <c r="R24" s="170"/>
      <c r="S24" s="170"/>
      <c r="T24" s="170"/>
      <c r="U24" s="170"/>
      <c r="V24" s="170"/>
      <c r="W24" s="170"/>
      <c r="X24" s="170"/>
      <c r="Y24" s="170"/>
      <c r="Z24" s="170"/>
      <c r="AA24" s="170"/>
      <c r="AB24" s="170"/>
      <c r="AC24" s="173"/>
      <c r="AD24" s="156"/>
      <c r="AE24" s="196"/>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84"/>
      <c r="AY24" s="198"/>
      <c r="AZ24" s="198"/>
      <c r="BA24" s="198"/>
      <c r="BB24" s="190"/>
      <c r="BC24" s="20"/>
      <c r="BD24" s="20"/>
      <c r="BE24" s="20"/>
      <c r="BF24" s="20"/>
      <c r="BG24" s="20"/>
      <c r="BH24" s="20"/>
      <c r="BI24" s="20"/>
      <c r="BT24" s="15" t="s">
        <v>26</v>
      </c>
    </row>
    <row r="25" spans="1:72" ht="49.9" hidden="1" customHeight="1" thickBot="1" x14ac:dyDescent="0.3">
      <c r="A25" s="92"/>
      <c r="B25" s="137"/>
      <c r="C25" s="202" t="s">
        <v>59</v>
      </c>
      <c r="D25" s="185"/>
      <c r="E25" s="185"/>
      <c r="F25" s="185"/>
      <c r="G25" s="185"/>
      <c r="H25" s="200"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85" t="str">
        <f t="shared" ref="I25" si="36">+IF(H25="MUY BAJA","20%",IF(H25="BAJA","40%",IF(H25="MEDIA","60%",IF(H25="ALTA","80%",IF(H25="MUY ALTA","100%","ERROR")))))</f>
        <v>ERROR</v>
      </c>
      <c r="J25" s="187"/>
      <c r="K25" s="187"/>
      <c r="L25" s="187"/>
      <c r="M25" s="187"/>
      <c r="N25" s="187"/>
      <c r="O25" s="187"/>
      <c r="P25" s="187"/>
      <c r="Q25" s="187"/>
      <c r="R25" s="187"/>
      <c r="S25" s="187"/>
      <c r="T25" s="187"/>
      <c r="U25" s="187"/>
      <c r="V25" s="187"/>
      <c r="W25" s="187"/>
      <c r="X25" s="187"/>
      <c r="Y25" s="187"/>
      <c r="Z25" s="187"/>
      <c r="AA25" s="187"/>
      <c r="AB25" s="187"/>
      <c r="AC25" s="189">
        <f t="shared" ref="AC25" si="37">COUNTIF(J25:AB27,"SI")</f>
        <v>0</v>
      </c>
      <c r="AD25" s="191" t="str">
        <f t="shared" si="13"/>
        <v/>
      </c>
      <c r="AE25" s="194"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83">
        <f t="shared" ref="AX25" si="39">AVERAGE(AV25:AV27)</f>
        <v>0</v>
      </c>
      <c r="AY25" s="197" t="str">
        <f t="shared" ref="AY25" si="40">IF(AX25&gt;95,"FUERTE",IF(AND(AX25&lt;95.01,AX25&gt;85.02),"MODERADO",IF(AND(AX25&lt;85.01,AX25&gt;1),"DEBIL","0")))</f>
        <v>0</v>
      </c>
      <c r="AZ25" s="197"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99" t="str">
        <f t="shared" ref="BA25" si="42">AD25</f>
        <v/>
      </c>
      <c r="BB25" s="193"/>
      <c r="BC25" s="20"/>
      <c r="BD25" s="20"/>
      <c r="BE25" s="20"/>
      <c r="BF25" s="20"/>
      <c r="BG25" s="20"/>
      <c r="BH25" s="20"/>
      <c r="BI25" s="20"/>
    </row>
    <row r="26" spans="1:72" ht="49.9" hidden="1" customHeight="1" thickBot="1" x14ac:dyDescent="0.3">
      <c r="A26" s="92"/>
      <c r="B26" s="137"/>
      <c r="C26" s="203"/>
      <c r="D26" s="94"/>
      <c r="E26" s="94"/>
      <c r="F26" s="94"/>
      <c r="G26" s="94"/>
      <c r="H26" s="92"/>
      <c r="I26" s="94"/>
      <c r="J26" s="170"/>
      <c r="K26" s="170"/>
      <c r="L26" s="170"/>
      <c r="M26" s="170"/>
      <c r="N26" s="170"/>
      <c r="O26" s="170"/>
      <c r="P26" s="170"/>
      <c r="Q26" s="170"/>
      <c r="R26" s="170"/>
      <c r="S26" s="170"/>
      <c r="T26" s="170"/>
      <c r="U26" s="170"/>
      <c r="V26" s="170"/>
      <c r="W26" s="170"/>
      <c r="X26" s="170"/>
      <c r="Y26" s="170"/>
      <c r="Z26" s="170"/>
      <c r="AA26" s="170"/>
      <c r="AB26" s="170"/>
      <c r="AC26" s="173"/>
      <c r="AD26" s="96"/>
      <c r="AE26" s="195"/>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76"/>
      <c r="AY26" s="164"/>
      <c r="AZ26" s="164"/>
      <c r="BA26" s="164"/>
      <c r="BB26" s="173"/>
      <c r="BC26" s="20"/>
      <c r="BD26" s="20"/>
      <c r="BE26" s="20"/>
      <c r="BF26" s="20"/>
      <c r="BG26" s="20"/>
      <c r="BH26" s="20"/>
      <c r="BI26" s="20"/>
    </row>
    <row r="27" spans="1:72" ht="49.9" hidden="1" customHeight="1" thickBot="1" x14ac:dyDescent="0.3">
      <c r="A27" s="92"/>
      <c r="B27" s="137"/>
      <c r="C27" s="107"/>
      <c r="D27" s="172"/>
      <c r="E27" s="172"/>
      <c r="F27" s="172"/>
      <c r="G27" s="172"/>
      <c r="H27" s="163"/>
      <c r="I27" s="172"/>
      <c r="J27" s="170"/>
      <c r="K27" s="170"/>
      <c r="L27" s="170"/>
      <c r="M27" s="170"/>
      <c r="N27" s="170"/>
      <c r="O27" s="170"/>
      <c r="P27" s="170"/>
      <c r="Q27" s="170"/>
      <c r="R27" s="170"/>
      <c r="S27" s="170"/>
      <c r="T27" s="170"/>
      <c r="U27" s="170"/>
      <c r="V27" s="170"/>
      <c r="W27" s="170"/>
      <c r="X27" s="170"/>
      <c r="Y27" s="170"/>
      <c r="Z27" s="170"/>
      <c r="AA27" s="170"/>
      <c r="AB27" s="170"/>
      <c r="AC27" s="173"/>
      <c r="AD27" s="156"/>
      <c r="AE27" s="196"/>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84"/>
      <c r="AY27" s="198"/>
      <c r="AZ27" s="198"/>
      <c r="BA27" s="198"/>
      <c r="BB27" s="190"/>
      <c r="BC27" s="20"/>
      <c r="BD27" s="20"/>
      <c r="BE27" s="20"/>
      <c r="BF27" s="20"/>
      <c r="BG27" s="20"/>
      <c r="BH27" s="20"/>
      <c r="BI27" s="20"/>
    </row>
    <row r="28" spans="1:72" ht="49.9" hidden="1" customHeight="1" thickBot="1" x14ac:dyDescent="0.3">
      <c r="A28" s="92"/>
      <c r="B28" s="137"/>
      <c r="C28" s="202" t="s">
        <v>60</v>
      </c>
      <c r="D28" s="185"/>
      <c r="E28" s="185"/>
      <c r="F28" s="185"/>
      <c r="G28" s="185"/>
      <c r="H28" s="200"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85" t="str">
        <f t="shared" ref="I28" si="44">+IF(H28="MUY BAJA","20%",IF(H28="BAJA","40%",IF(H28="MEDIA","60%",IF(H28="ALTA","80%",IF(H28="MUY ALTA","100%","ERROR")))))</f>
        <v>ERROR</v>
      </c>
      <c r="J28" s="187"/>
      <c r="K28" s="187"/>
      <c r="L28" s="187"/>
      <c r="M28" s="187"/>
      <c r="N28" s="187"/>
      <c r="O28" s="187"/>
      <c r="P28" s="187"/>
      <c r="Q28" s="187"/>
      <c r="R28" s="187"/>
      <c r="S28" s="187"/>
      <c r="T28" s="187"/>
      <c r="U28" s="187"/>
      <c r="V28" s="187"/>
      <c r="W28" s="187"/>
      <c r="X28" s="187"/>
      <c r="Y28" s="187"/>
      <c r="Z28" s="187"/>
      <c r="AA28" s="187"/>
      <c r="AB28" s="187"/>
      <c r="AC28" s="189">
        <f t="shared" ref="AC28" si="45">COUNTIF(J28:AB30,"SI")</f>
        <v>0</v>
      </c>
      <c r="AD28" s="191" t="str">
        <f t="shared" si="13"/>
        <v/>
      </c>
      <c r="AE28" s="194"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83">
        <f t="shared" ref="AX28" si="47">AVERAGE(AV28:AV30)</f>
        <v>0</v>
      </c>
      <c r="AY28" s="197" t="str">
        <f t="shared" ref="AY28" si="48">IF(AX28&gt;95,"FUERTE",IF(AND(AX28&lt;95.01,AX28&gt;85.02),"MODERADO",IF(AND(AX28&lt;85.01,AX28&gt;1),"DEBIL","0")))</f>
        <v>0</v>
      </c>
      <c r="AZ28" s="197"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99" t="str">
        <f t="shared" ref="BA28" si="50">AD28</f>
        <v/>
      </c>
      <c r="BB28" s="193"/>
      <c r="BC28" s="20"/>
      <c r="BD28" s="20"/>
      <c r="BE28" s="20"/>
      <c r="BF28" s="20"/>
      <c r="BG28" s="20"/>
      <c r="BH28" s="20"/>
      <c r="BI28" s="20"/>
    </row>
    <row r="29" spans="1:72" ht="49.9" hidden="1" customHeight="1" thickBot="1" x14ac:dyDescent="0.3">
      <c r="A29" s="92"/>
      <c r="B29" s="137"/>
      <c r="C29" s="203"/>
      <c r="D29" s="94"/>
      <c r="E29" s="94"/>
      <c r="F29" s="94"/>
      <c r="G29" s="94"/>
      <c r="H29" s="92"/>
      <c r="I29" s="94"/>
      <c r="J29" s="170"/>
      <c r="K29" s="170"/>
      <c r="L29" s="170"/>
      <c r="M29" s="170"/>
      <c r="N29" s="170"/>
      <c r="O29" s="170"/>
      <c r="P29" s="170"/>
      <c r="Q29" s="170"/>
      <c r="R29" s="170"/>
      <c r="S29" s="170"/>
      <c r="T29" s="170"/>
      <c r="U29" s="170"/>
      <c r="V29" s="170"/>
      <c r="W29" s="170"/>
      <c r="X29" s="170"/>
      <c r="Y29" s="170"/>
      <c r="Z29" s="170"/>
      <c r="AA29" s="170"/>
      <c r="AB29" s="170"/>
      <c r="AC29" s="173"/>
      <c r="AD29" s="96"/>
      <c r="AE29" s="195"/>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76"/>
      <c r="AY29" s="164"/>
      <c r="AZ29" s="164"/>
      <c r="BA29" s="164"/>
      <c r="BB29" s="173"/>
      <c r="BC29" s="20"/>
      <c r="BD29" s="20"/>
      <c r="BE29" s="20"/>
      <c r="BF29" s="20"/>
      <c r="BG29" s="20"/>
      <c r="BH29" s="20"/>
      <c r="BI29" s="20"/>
    </row>
    <row r="30" spans="1:72" ht="49.9" hidden="1" customHeight="1" thickBot="1" x14ac:dyDescent="0.3">
      <c r="A30" s="92"/>
      <c r="B30" s="137"/>
      <c r="C30" s="107"/>
      <c r="D30" s="172"/>
      <c r="E30" s="172"/>
      <c r="F30" s="172"/>
      <c r="G30" s="172"/>
      <c r="H30" s="163"/>
      <c r="I30" s="172"/>
      <c r="J30" s="170"/>
      <c r="K30" s="170"/>
      <c r="L30" s="170"/>
      <c r="M30" s="170"/>
      <c r="N30" s="170"/>
      <c r="O30" s="170"/>
      <c r="P30" s="170"/>
      <c r="Q30" s="170"/>
      <c r="R30" s="170"/>
      <c r="S30" s="170"/>
      <c r="T30" s="170"/>
      <c r="U30" s="170"/>
      <c r="V30" s="170"/>
      <c r="W30" s="170"/>
      <c r="X30" s="170"/>
      <c r="Y30" s="170"/>
      <c r="Z30" s="170"/>
      <c r="AA30" s="170"/>
      <c r="AB30" s="170"/>
      <c r="AC30" s="173"/>
      <c r="AD30" s="156"/>
      <c r="AE30" s="196"/>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84"/>
      <c r="AY30" s="198"/>
      <c r="AZ30" s="198"/>
      <c r="BA30" s="198"/>
      <c r="BB30" s="190"/>
      <c r="BC30" s="20"/>
      <c r="BD30" s="20"/>
      <c r="BE30" s="20"/>
      <c r="BF30" s="20"/>
      <c r="BG30" s="20"/>
      <c r="BH30" s="20"/>
      <c r="BI30" s="20"/>
    </row>
    <row r="31" spans="1:72" ht="49.9" hidden="1" customHeight="1" thickBot="1" x14ac:dyDescent="0.3">
      <c r="A31" s="92"/>
      <c r="B31" s="137"/>
      <c r="C31" s="202" t="s">
        <v>61</v>
      </c>
      <c r="D31" s="185"/>
      <c r="E31" s="185"/>
      <c r="F31" s="185"/>
      <c r="G31" s="185"/>
      <c r="H31" s="200"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85" t="str">
        <f t="shared" ref="I31" si="52">+IF(H31="MUY BAJA","20%",IF(H31="BAJA","40%",IF(H31="MEDIA","60%",IF(H31="ALTA","80%",IF(H31="MUY ALTA","100%","ERROR")))))</f>
        <v>ERROR</v>
      </c>
      <c r="J31" s="187"/>
      <c r="K31" s="187"/>
      <c r="L31" s="187"/>
      <c r="M31" s="187"/>
      <c r="N31" s="187"/>
      <c r="O31" s="187"/>
      <c r="P31" s="187"/>
      <c r="Q31" s="187"/>
      <c r="R31" s="187"/>
      <c r="S31" s="187"/>
      <c r="T31" s="187"/>
      <c r="U31" s="187"/>
      <c r="V31" s="187"/>
      <c r="W31" s="187"/>
      <c r="X31" s="187"/>
      <c r="Y31" s="187"/>
      <c r="Z31" s="187"/>
      <c r="AA31" s="187"/>
      <c r="AB31" s="187"/>
      <c r="AC31" s="189">
        <f t="shared" ref="AC31" si="53">COUNTIF(J31:AB33,"SI")</f>
        <v>0</v>
      </c>
      <c r="AD31" s="191" t="str">
        <f t="shared" si="13"/>
        <v/>
      </c>
      <c r="AE31" s="194"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83">
        <f t="shared" ref="AX31" si="55">AVERAGE(AV31:AV33)</f>
        <v>0</v>
      </c>
      <c r="AY31" s="197" t="str">
        <f t="shared" ref="AY31" si="56">IF(AX31&gt;95,"FUERTE",IF(AND(AX31&lt;95.01,AX31&gt;85.02),"MODERADO",IF(AND(AX31&lt;85.01,AX31&gt;1),"DEBIL","0")))</f>
        <v>0</v>
      </c>
      <c r="AZ31" s="197"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99" t="str">
        <f t="shared" ref="BA31" si="58">AD31</f>
        <v/>
      </c>
      <c r="BB31" s="193"/>
      <c r="BC31" s="20"/>
      <c r="BD31" s="20"/>
      <c r="BE31" s="20"/>
      <c r="BF31" s="20"/>
      <c r="BG31" s="20"/>
      <c r="BH31" s="20"/>
      <c r="BI31" s="20"/>
    </row>
    <row r="32" spans="1:72" ht="49.9" hidden="1" customHeight="1" thickBot="1" x14ac:dyDescent="0.3">
      <c r="A32" s="92"/>
      <c r="B32" s="137"/>
      <c r="C32" s="203"/>
      <c r="D32" s="94"/>
      <c r="E32" s="94"/>
      <c r="F32" s="94"/>
      <c r="G32" s="94"/>
      <c r="H32" s="92"/>
      <c r="I32" s="94"/>
      <c r="J32" s="170"/>
      <c r="K32" s="170"/>
      <c r="L32" s="170"/>
      <c r="M32" s="170"/>
      <c r="N32" s="170"/>
      <c r="O32" s="170"/>
      <c r="P32" s="170"/>
      <c r="Q32" s="170"/>
      <c r="R32" s="170"/>
      <c r="S32" s="170"/>
      <c r="T32" s="170"/>
      <c r="U32" s="170"/>
      <c r="V32" s="170"/>
      <c r="W32" s="170"/>
      <c r="X32" s="170"/>
      <c r="Y32" s="170"/>
      <c r="Z32" s="170"/>
      <c r="AA32" s="170"/>
      <c r="AB32" s="170"/>
      <c r="AC32" s="173"/>
      <c r="AD32" s="96"/>
      <c r="AE32" s="195"/>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76"/>
      <c r="AY32" s="164"/>
      <c r="AZ32" s="164"/>
      <c r="BA32" s="164"/>
      <c r="BB32" s="173"/>
      <c r="BC32" s="20"/>
      <c r="BD32" s="20"/>
      <c r="BE32" s="20"/>
      <c r="BF32" s="20"/>
      <c r="BG32" s="20"/>
      <c r="BH32" s="20"/>
      <c r="BI32" s="20"/>
    </row>
    <row r="33" spans="1:61" ht="49.9" hidden="1" customHeight="1" thickBot="1" x14ac:dyDescent="0.3">
      <c r="A33" s="92"/>
      <c r="B33" s="137"/>
      <c r="C33" s="107"/>
      <c r="D33" s="172"/>
      <c r="E33" s="172"/>
      <c r="F33" s="172"/>
      <c r="G33" s="172"/>
      <c r="H33" s="163"/>
      <c r="I33" s="172"/>
      <c r="J33" s="170"/>
      <c r="K33" s="170"/>
      <c r="L33" s="170"/>
      <c r="M33" s="170"/>
      <c r="N33" s="170"/>
      <c r="O33" s="170"/>
      <c r="P33" s="170"/>
      <c r="Q33" s="170"/>
      <c r="R33" s="170"/>
      <c r="S33" s="170"/>
      <c r="T33" s="170"/>
      <c r="U33" s="170"/>
      <c r="V33" s="170"/>
      <c r="W33" s="170"/>
      <c r="X33" s="170"/>
      <c r="Y33" s="170"/>
      <c r="Z33" s="170"/>
      <c r="AA33" s="170"/>
      <c r="AB33" s="170"/>
      <c r="AC33" s="173"/>
      <c r="AD33" s="156"/>
      <c r="AE33" s="196"/>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84"/>
      <c r="AY33" s="198"/>
      <c r="AZ33" s="198"/>
      <c r="BA33" s="198"/>
      <c r="BB33" s="190"/>
      <c r="BC33" s="20"/>
      <c r="BD33" s="20"/>
      <c r="BE33" s="20"/>
      <c r="BF33" s="20"/>
      <c r="BG33" s="20"/>
      <c r="BH33" s="20"/>
      <c r="BI33" s="20"/>
    </row>
    <row r="34" spans="1:61" ht="49.9" hidden="1" customHeight="1" thickBot="1" x14ac:dyDescent="0.3">
      <c r="A34" s="92"/>
      <c r="B34" s="137"/>
      <c r="C34" s="202" t="s">
        <v>62</v>
      </c>
      <c r="D34" s="185"/>
      <c r="E34" s="185"/>
      <c r="F34" s="185"/>
      <c r="G34" s="185"/>
      <c r="H34" s="200"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85" t="str">
        <f t="shared" ref="I34" si="60">+IF(H34="MUY BAJA","20%",IF(H34="BAJA","40%",IF(H34="MEDIA","60%",IF(H34="ALTA","80%",IF(H34="MUY ALTA","100%","ERROR")))))</f>
        <v>ERROR</v>
      </c>
      <c r="J34" s="187"/>
      <c r="K34" s="187"/>
      <c r="L34" s="187"/>
      <c r="M34" s="187"/>
      <c r="N34" s="187"/>
      <c r="O34" s="187"/>
      <c r="P34" s="187"/>
      <c r="Q34" s="187"/>
      <c r="R34" s="187"/>
      <c r="S34" s="187"/>
      <c r="T34" s="187"/>
      <c r="U34" s="187"/>
      <c r="V34" s="187"/>
      <c r="W34" s="187"/>
      <c r="X34" s="187"/>
      <c r="Y34" s="187"/>
      <c r="Z34" s="187"/>
      <c r="AA34" s="187"/>
      <c r="AB34" s="187"/>
      <c r="AC34" s="189">
        <f t="shared" ref="AC34" si="61">COUNTIF(J34:AB36,"SI")</f>
        <v>0</v>
      </c>
      <c r="AD34" s="191" t="str">
        <f t="shared" si="13"/>
        <v/>
      </c>
      <c r="AE34" s="194"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83">
        <f t="shared" ref="AX34" si="63">AVERAGE(AV34:AV36)</f>
        <v>0</v>
      </c>
      <c r="AY34" s="197" t="str">
        <f t="shared" ref="AY34" si="64">IF(AX34&gt;95,"FUERTE",IF(AND(AX34&lt;95.01,AX34&gt;85.02),"MODERADO",IF(AND(AX34&lt;85.01,AX34&gt;1),"DEBIL","0")))</f>
        <v>0</v>
      </c>
      <c r="AZ34" s="197"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99" t="str">
        <f t="shared" ref="BA34" si="66">AD34</f>
        <v/>
      </c>
      <c r="BB34" s="193"/>
      <c r="BC34" s="20"/>
      <c r="BD34" s="20"/>
      <c r="BE34" s="20"/>
      <c r="BF34" s="20"/>
      <c r="BG34" s="20"/>
      <c r="BH34" s="20"/>
      <c r="BI34" s="20"/>
    </row>
    <row r="35" spans="1:61" ht="49.9" hidden="1" customHeight="1" thickBot="1" x14ac:dyDescent="0.3">
      <c r="A35" s="92"/>
      <c r="B35" s="137"/>
      <c r="C35" s="203"/>
      <c r="D35" s="94"/>
      <c r="E35" s="94"/>
      <c r="F35" s="94"/>
      <c r="G35" s="94"/>
      <c r="H35" s="92"/>
      <c r="I35" s="94"/>
      <c r="J35" s="170"/>
      <c r="K35" s="170"/>
      <c r="L35" s="170"/>
      <c r="M35" s="170"/>
      <c r="N35" s="170"/>
      <c r="O35" s="170"/>
      <c r="P35" s="170"/>
      <c r="Q35" s="170"/>
      <c r="R35" s="170"/>
      <c r="S35" s="170"/>
      <c r="T35" s="170"/>
      <c r="U35" s="170"/>
      <c r="V35" s="170"/>
      <c r="W35" s="170"/>
      <c r="X35" s="170"/>
      <c r="Y35" s="170"/>
      <c r="Z35" s="170"/>
      <c r="AA35" s="170"/>
      <c r="AB35" s="170"/>
      <c r="AC35" s="173"/>
      <c r="AD35" s="96"/>
      <c r="AE35" s="195"/>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76"/>
      <c r="AY35" s="164"/>
      <c r="AZ35" s="164"/>
      <c r="BA35" s="164"/>
      <c r="BB35" s="173"/>
      <c r="BC35" s="20"/>
      <c r="BD35" s="20"/>
      <c r="BE35" s="20"/>
      <c r="BF35" s="20"/>
      <c r="BG35" s="20"/>
      <c r="BH35" s="20"/>
      <c r="BI35" s="20"/>
    </row>
    <row r="36" spans="1:61" ht="49.9" hidden="1" customHeight="1" thickBot="1" x14ac:dyDescent="0.3">
      <c r="A36" s="92"/>
      <c r="B36" s="137"/>
      <c r="C36" s="107"/>
      <c r="D36" s="172"/>
      <c r="E36" s="172"/>
      <c r="F36" s="172"/>
      <c r="G36" s="172"/>
      <c r="H36" s="163"/>
      <c r="I36" s="172"/>
      <c r="J36" s="170"/>
      <c r="K36" s="170"/>
      <c r="L36" s="170"/>
      <c r="M36" s="170"/>
      <c r="N36" s="170"/>
      <c r="O36" s="170"/>
      <c r="P36" s="170"/>
      <c r="Q36" s="170"/>
      <c r="R36" s="170"/>
      <c r="S36" s="170"/>
      <c r="T36" s="170"/>
      <c r="U36" s="170"/>
      <c r="V36" s="170"/>
      <c r="W36" s="170"/>
      <c r="X36" s="170"/>
      <c r="Y36" s="170"/>
      <c r="Z36" s="170"/>
      <c r="AA36" s="170"/>
      <c r="AB36" s="170"/>
      <c r="AC36" s="173"/>
      <c r="AD36" s="156"/>
      <c r="AE36" s="196"/>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84"/>
      <c r="AY36" s="198"/>
      <c r="AZ36" s="198"/>
      <c r="BA36" s="198"/>
      <c r="BB36" s="190"/>
      <c r="BC36" s="20"/>
      <c r="BD36" s="20"/>
      <c r="BE36" s="20"/>
      <c r="BF36" s="20"/>
      <c r="BG36" s="20"/>
      <c r="BH36" s="20"/>
      <c r="BI36" s="20"/>
    </row>
    <row r="37" spans="1:61" ht="49.9" hidden="1" customHeight="1" thickBot="1" x14ac:dyDescent="0.3">
      <c r="A37" s="92"/>
      <c r="B37" s="137"/>
      <c r="C37" s="202" t="s">
        <v>63</v>
      </c>
      <c r="D37" s="185"/>
      <c r="E37" s="185"/>
      <c r="F37" s="185"/>
      <c r="G37" s="185"/>
      <c r="H37" s="200"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85" t="str">
        <f t="shared" ref="I37" si="68">+IF(H37="MUY BAJA","20%",IF(H37="BAJA","40%",IF(H37="MEDIA","60%",IF(H37="ALTA","80%",IF(H37="MUY ALTA","100%","ERROR")))))</f>
        <v>ERROR</v>
      </c>
      <c r="J37" s="187"/>
      <c r="K37" s="187"/>
      <c r="L37" s="187"/>
      <c r="M37" s="187"/>
      <c r="N37" s="187"/>
      <c r="O37" s="187"/>
      <c r="P37" s="187"/>
      <c r="Q37" s="187"/>
      <c r="R37" s="187"/>
      <c r="S37" s="187"/>
      <c r="T37" s="187"/>
      <c r="U37" s="187"/>
      <c r="V37" s="187"/>
      <c r="W37" s="187"/>
      <c r="X37" s="187"/>
      <c r="Y37" s="187"/>
      <c r="Z37" s="187"/>
      <c r="AA37" s="187"/>
      <c r="AB37" s="187"/>
      <c r="AC37" s="189">
        <f t="shared" ref="AC37" si="69">COUNTIF(J37:AB39,"SI")</f>
        <v>0</v>
      </c>
      <c r="AD37" s="191" t="str">
        <f t="shared" si="13"/>
        <v/>
      </c>
      <c r="AE37" s="194"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83">
        <f t="shared" ref="AX37" si="71">AVERAGE(AV37:AV39)</f>
        <v>0</v>
      </c>
      <c r="AY37" s="197" t="str">
        <f t="shared" ref="AY37" si="72">IF(AX37&gt;95,"FUERTE",IF(AND(AX37&lt;95.01,AX37&gt;85.02),"MODERADO",IF(AND(AX37&lt;85.01,AX37&gt;1),"DEBIL","0")))</f>
        <v>0</v>
      </c>
      <c r="AZ37" s="197"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99" t="str">
        <f t="shared" ref="BA37" si="74">AD37</f>
        <v/>
      </c>
      <c r="BB37" s="193"/>
      <c r="BC37" s="20"/>
      <c r="BD37" s="20"/>
      <c r="BE37" s="20"/>
      <c r="BF37" s="20"/>
      <c r="BG37" s="20"/>
      <c r="BH37" s="20"/>
      <c r="BI37" s="20"/>
    </row>
    <row r="38" spans="1:61" ht="49.9" hidden="1" customHeight="1" thickBot="1" x14ac:dyDescent="0.3">
      <c r="A38" s="92"/>
      <c r="B38" s="137"/>
      <c r="C38" s="203"/>
      <c r="D38" s="94"/>
      <c r="E38" s="94"/>
      <c r="F38" s="94"/>
      <c r="G38" s="94"/>
      <c r="H38" s="92"/>
      <c r="I38" s="94"/>
      <c r="J38" s="170"/>
      <c r="K38" s="170"/>
      <c r="L38" s="170"/>
      <c r="M38" s="170"/>
      <c r="N38" s="170"/>
      <c r="O38" s="170"/>
      <c r="P38" s="170"/>
      <c r="Q38" s="170"/>
      <c r="R38" s="170"/>
      <c r="S38" s="170"/>
      <c r="T38" s="170"/>
      <c r="U38" s="170"/>
      <c r="V38" s="170"/>
      <c r="W38" s="170"/>
      <c r="X38" s="170"/>
      <c r="Y38" s="170"/>
      <c r="Z38" s="170"/>
      <c r="AA38" s="170"/>
      <c r="AB38" s="170"/>
      <c r="AC38" s="173"/>
      <c r="AD38" s="96"/>
      <c r="AE38" s="195"/>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76"/>
      <c r="AY38" s="164"/>
      <c r="AZ38" s="164"/>
      <c r="BA38" s="164"/>
      <c r="BB38" s="173"/>
      <c r="BC38" s="20"/>
      <c r="BD38" s="20"/>
      <c r="BE38" s="20"/>
      <c r="BF38" s="20"/>
      <c r="BG38" s="20"/>
      <c r="BH38" s="20"/>
      <c r="BI38" s="20"/>
    </row>
    <row r="39" spans="1:61" ht="49.9" hidden="1" customHeight="1" thickBot="1" x14ac:dyDescent="0.3">
      <c r="A39" s="92"/>
      <c r="B39" s="137"/>
      <c r="C39" s="107"/>
      <c r="D39" s="172"/>
      <c r="E39" s="172"/>
      <c r="F39" s="172"/>
      <c r="G39" s="172"/>
      <c r="H39" s="163"/>
      <c r="I39" s="172"/>
      <c r="J39" s="170"/>
      <c r="K39" s="170"/>
      <c r="L39" s="170"/>
      <c r="M39" s="170"/>
      <c r="N39" s="170"/>
      <c r="O39" s="170"/>
      <c r="P39" s="170"/>
      <c r="Q39" s="170"/>
      <c r="R39" s="170"/>
      <c r="S39" s="170"/>
      <c r="T39" s="170"/>
      <c r="U39" s="170"/>
      <c r="V39" s="170"/>
      <c r="W39" s="170"/>
      <c r="X39" s="170"/>
      <c r="Y39" s="170"/>
      <c r="Z39" s="170"/>
      <c r="AA39" s="170"/>
      <c r="AB39" s="170"/>
      <c r="AC39" s="173"/>
      <c r="AD39" s="156"/>
      <c r="AE39" s="196"/>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84"/>
      <c r="AY39" s="198"/>
      <c r="AZ39" s="198"/>
      <c r="BA39" s="198"/>
      <c r="BB39" s="190"/>
      <c r="BC39" s="20"/>
      <c r="BD39" s="20"/>
      <c r="BE39" s="20"/>
      <c r="BF39" s="20"/>
      <c r="BG39" s="20"/>
      <c r="BH39" s="20"/>
      <c r="BI39" s="20"/>
    </row>
    <row r="40" spans="1:61" ht="49.9" hidden="1" customHeight="1" thickBot="1" x14ac:dyDescent="0.3">
      <c r="A40" s="92"/>
      <c r="B40" s="137"/>
      <c r="C40" s="185" t="s">
        <v>64</v>
      </c>
      <c r="D40" s="185"/>
      <c r="E40" s="185"/>
      <c r="F40" s="185"/>
      <c r="G40" s="185"/>
      <c r="H40" s="200"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85" t="str">
        <f t="shared" ref="I40" si="76">+IF(H40="MUY BAJA","20%",IF(H40="BAJA","40%",IF(H40="MEDIA","60%",IF(H40="ALTA","80%",IF(H40="MUY ALTA","100%","ERROR")))))</f>
        <v>ERROR</v>
      </c>
      <c r="J40" s="187"/>
      <c r="K40" s="187"/>
      <c r="L40" s="187"/>
      <c r="M40" s="187"/>
      <c r="N40" s="187"/>
      <c r="O40" s="187"/>
      <c r="P40" s="187"/>
      <c r="Q40" s="187"/>
      <c r="R40" s="187"/>
      <c r="S40" s="187"/>
      <c r="T40" s="187"/>
      <c r="U40" s="187"/>
      <c r="V40" s="187"/>
      <c r="W40" s="187"/>
      <c r="X40" s="187"/>
      <c r="Y40" s="187"/>
      <c r="Z40" s="187"/>
      <c r="AA40" s="187"/>
      <c r="AB40" s="187"/>
      <c r="AC40" s="189">
        <f t="shared" ref="AC40" si="77">COUNTIF(J40:AB42,"SI")</f>
        <v>0</v>
      </c>
      <c r="AD40" s="191" t="str">
        <f t="shared" si="13"/>
        <v/>
      </c>
      <c r="AE40" s="180"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83">
        <f t="shared" ref="AX40" si="79">AVERAGE(AV40:AV42)</f>
        <v>0</v>
      </c>
      <c r="AY40" s="197" t="str">
        <f t="shared" ref="AY40" si="80">IF(AX40&gt;95,"FUERTE",IF(AND(AX40&lt;95.01,AX40&gt;85.02),"MODERADO",IF(AND(AX40&lt;85.01,AX40&gt;1),"DEBIL","0")))</f>
        <v>0</v>
      </c>
      <c r="AZ40" s="197"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99" t="str">
        <f t="shared" ref="BA40" si="82">AD40</f>
        <v/>
      </c>
      <c r="BB40" s="193"/>
      <c r="BC40" s="20"/>
      <c r="BD40" s="20"/>
      <c r="BE40" s="20"/>
      <c r="BF40" s="20"/>
      <c r="BG40" s="20"/>
      <c r="BH40" s="20"/>
      <c r="BI40" s="20"/>
    </row>
    <row r="41" spans="1:61" ht="49.9" hidden="1" customHeight="1" thickBot="1" x14ac:dyDescent="0.3">
      <c r="A41" s="92"/>
      <c r="B41" s="137"/>
      <c r="C41" s="94"/>
      <c r="D41" s="94"/>
      <c r="E41" s="94"/>
      <c r="F41" s="94"/>
      <c r="G41" s="94"/>
      <c r="H41" s="92"/>
      <c r="I41" s="94"/>
      <c r="J41" s="170"/>
      <c r="K41" s="170"/>
      <c r="L41" s="170"/>
      <c r="M41" s="170"/>
      <c r="N41" s="170"/>
      <c r="O41" s="170"/>
      <c r="P41" s="170"/>
      <c r="Q41" s="170"/>
      <c r="R41" s="170"/>
      <c r="S41" s="170"/>
      <c r="T41" s="170"/>
      <c r="U41" s="170"/>
      <c r="V41" s="170"/>
      <c r="W41" s="170"/>
      <c r="X41" s="170"/>
      <c r="Y41" s="170"/>
      <c r="Z41" s="170"/>
      <c r="AA41" s="170"/>
      <c r="AB41" s="170"/>
      <c r="AC41" s="173"/>
      <c r="AD41" s="96"/>
      <c r="AE41" s="181"/>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76"/>
      <c r="AY41" s="164"/>
      <c r="AZ41" s="164"/>
      <c r="BA41" s="164"/>
      <c r="BB41" s="173"/>
      <c r="BC41" s="20"/>
      <c r="BD41" s="20"/>
      <c r="BE41" s="20"/>
      <c r="BF41" s="20"/>
      <c r="BG41" s="20"/>
      <c r="BH41" s="20"/>
      <c r="BI41" s="20"/>
    </row>
    <row r="42" spans="1:61" ht="49.9" hidden="1" customHeight="1" thickBot="1" x14ac:dyDescent="0.3">
      <c r="A42" s="92"/>
      <c r="B42" s="137"/>
      <c r="C42" s="186"/>
      <c r="D42" s="186"/>
      <c r="E42" s="186"/>
      <c r="F42" s="186"/>
      <c r="G42" s="186"/>
      <c r="H42" s="201"/>
      <c r="I42" s="186"/>
      <c r="J42" s="188"/>
      <c r="K42" s="188"/>
      <c r="L42" s="188"/>
      <c r="M42" s="188"/>
      <c r="N42" s="188"/>
      <c r="O42" s="188"/>
      <c r="P42" s="188"/>
      <c r="Q42" s="188"/>
      <c r="R42" s="188"/>
      <c r="S42" s="188"/>
      <c r="T42" s="188"/>
      <c r="U42" s="188"/>
      <c r="V42" s="188"/>
      <c r="W42" s="188"/>
      <c r="X42" s="188"/>
      <c r="Y42" s="188"/>
      <c r="Z42" s="188"/>
      <c r="AA42" s="188"/>
      <c r="AB42" s="188"/>
      <c r="AC42" s="190"/>
      <c r="AD42" s="192"/>
      <c r="AE42" s="182"/>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84"/>
      <c r="AY42" s="198"/>
      <c r="AZ42" s="198"/>
      <c r="BA42" s="198"/>
      <c r="BB42" s="190"/>
      <c r="BC42" s="20"/>
      <c r="BD42" s="20"/>
      <c r="BE42" s="20"/>
      <c r="BF42" s="20"/>
      <c r="BG42" s="20"/>
      <c r="BH42" s="20"/>
      <c r="BI42" s="20"/>
    </row>
    <row r="43" spans="1:61" hidden="1" x14ac:dyDescent="0.25"/>
    <row r="44" spans="1:61" hidden="1" x14ac:dyDescent="0.25"/>
  </sheetData>
  <sheetProtection formatCells="0" formatRows="0"/>
  <dataConsolidate/>
  <mergeCells count="368">
    <mergeCell ref="AY40:AY42"/>
    <mergeCell ref="AZ40:AZ42"/>
    <mergeCell ref="BA40:BA42"/>
    <mergeCell ref="BB40:BB42"/>
    <mergeCell ref="D13:D15"/>
    <mergeCell ref="E13:E15"/>
    <mergeCell ref="F13:F15"/>
    <mergeCell ref="D16:D18"/>
    <mergeCell ref="E16:E18"/>
    <mergeCell ref="F16:F18"/>
    <mergeCell ref="AA40:AA42"/>
    <mergeCell ref="AB40:AB42"/>
    <mergeCell ref="AC40:AC42"/>
    <mergeCell ref="AD40:AD42"/>
    <mergeCell ref="AE40:AE42"/>
    <mergeCell ref="AX40:AX42"/>
    <mergeCell ref="U40:U42"/>
    <mergeCell ref="V40:V42"/>
    <mergeCell ref="W40:W42"/>
    <mergeCell ref="X40:X42"/>
    <mergeCell ref="Y40:Y42"/>
    <mergeCell ref="Z40:Z42"/>
    <mergeCell ref="O40:O42"/>
    <mergeCell ref="P40:P42"/>
    <mergeCell ref="Q40:Q42"/>
    <mergeCell ref="R40:R42"/>
    <mergeCell ref="S40:S42"/>
    <mergeCell ref="T40:T42"/>
    <mergeCell ref="I40:I42"/>
    <mergeCell ref="J40:J42"/>
    <mergeCell ref="K40:K42"/>
    <mergeCell ref="L40:L42"/>
    <mergeCell ref="M40:M42"/>
    <mergeCell ref="N40:N42"/>
    <mergeCell ref="AY37:AY39"/>
    <mergeCell ref="AZ37:AZ39"/>
    <mergeCell ref="BA37:BA39"/>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U37:U39"/>
    <mergeCell ref="V37:V39"/>
    <mergeCell ref="W37:W39"/>
    <mergeCell ref="X37:X39"/>
    <mergeCell ref="Y37:Y39"/>
    <mergeCell ref="Z37:Z39"/>
    <mergeCell ref="O37:O39"/>
    <mergeCell ref="P37:P39"/>
    <mergeCell ref="Q37:Q39"/>
    <mergeCell ref="R37:R39"/>
    <mergeCell ref="S37:S39"/>
    <mergeCell ref="T37:T39"/>
    <mergeCell ref="I37:I39"/>
    <mergeCell ref="J37:J39"/>
    <mergeCell ref="K37:K39"/>
    <mergeCell ref="L37:L39"/>
    <mergeCell ref="M37:M39"/>
    <mergeCell ref="N37:N39"/>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R19:R21"/>
    <mergeCell ref="S19:S21"/>
    <mergeCell ref="T19:T21"/>
    <mergeCell ref="I19:I21"/>
    <mergeCell ref="J19:J21"/>
    <mergeCell ref="K19:K21"/>
    <mergeCell ref="L19:L21"/>
    <mergeCell ref="M19:M21"/>
    <mergeCell ref="N19:N21"/>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S16:S18"/>
    <mergeCell ref="T16:T18"/>
    <mergeCell ref="I16:I18"/>
    <mergeCell ref="J16:J18"/>
    <mergeCell ref="K16:K18"/>
    <mergeCell ref="L16:L18"/>
    <mergeCell ref="M16:M18"/>
    <mergeCell ref="N16:N18"/>
    <mergeCell ref="AY16:AY18"/>
    <mergeCell ref="H16:H18"/>
    <mergeCell ref="AE13:AE15"/>
    <mergeCell ref="AX13:AX15"/>
    <mergeCell ref="AY13:AY15"/>
    <mergeCell ref="AZ13:AZ15"/>
    <mergeCell ref="BA13:BA15"/>
    <mergeCell ref="BB13:BB15"/>
    <mergeCell ref="Y13:Y15"/>
    <mergeCell ref="Z13:Z15"/>
    <mergeCell ref="AA13:AA15"/>
    <mergeCell ref="AB13:AB15"/>
    <mergeCell ref="AC13:AC15"/>
    <mergeCell ref="AD13:AD15"/>
    <mergeCell ref="S13:S15"/>
    <mergeCell ref="T13:T15"/>
    <mergeCell ref="U13:U15"/>
    <mergeCell ref="V13:V15"/>
    <mergeCell ref="W13:W15"/>
    <mergeCell ref="X13:X15"/>
    <mergeCell ref="M13:M15"/>
    <mergeCell ref="N13:N15"/>
    <mergeCell ref="O13:O15"/>
    <mergeCell ref="Q16:Q18"/>
    <mergeCell ref="R16:R18"/>
    <mergeCell ref="A13:A42"/>
    <mergeCell ref="B13:B42"/>
    <mergeCell ref="C13:C15"/>
    <mergeCell ref="A5:B5"/>
    <mergeCell ref="C5:D5"/>
    <mergeCell ref="E5:BI6"/>
    <mergeCell ref="A6:B6"/>
    <mergeCell ref="C6:D6"/>
    <mergeCell ref="A11:A12"/>
    <mergeCell ref="B11:B12"/>
    <mergeCell ref="C11:C12"/>
    <mergeCell ref="D11:F11"/>
    <mergeCell ref="G11:AE11"/>
    <mergeCell ref="P13:P15"/>
    <mergeCell ref="Q13:Q15"/>
    <mergeCell ref="R13:R15"/>
    <mergeCell ref="G13:G15"/>
    <mergeCell ref="H13:H15"/>
    <mergeCell ref="I13:I15"/>
    <mergeCell ref="J13:J15"/>
    <mergeCell ref="K13:K15"/>
    <mergeCell ref="L13:L15"/>
    <mergeCell ref="C16:C18"/>
    <mergeCell ref="G16:G18"/>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s>
  <conditionalFormatting sqref="G13:H13 G16:H16 G19:H19 G22:H22 G25:H25 G28:H28 G31:H31 G34:H34 G37:H37 G40:H40">
    <cfRule type="containsText" dxfId="283" priority="24" operator="containsText" text="RARA VEZ">
      <formula>NOT(ISERROR(SEARCH("RARA VEZ",G13)))</formula>
    </cfRule>
    <cfRule type="containsText" dxfId="282" priority="25" operator="containsText" text="IMPROBABLE">
      <formula>NOT(ISERROR(SEARCH("IMPROBABLE",G13)))</formula>
    </cfRule>
    <cfRule type="containsText" dxfId="281" priority="26" operator="containsText" text="POSIBLE">
      <formula>NOT(ISERROR(SEARCH("POSIBLE",G13)))</formula>
    </cfRule>
    <cfRule type="containsText" dxfId="280" priority="27" operator="containsText" text="PROBABLE">
      <formula>NOT(ISERROR(SEARCH("PROBABLE",G13)))</formula>
    </cfRule>
    <cfRule type="containsText" dxfId="279" priority="28" operator="containsText" text="CASI SEGURO">
      <formula>NOT(ISERROR(SEARCH("CASI SEGURO",G13)))</formula>
    </cfRule>
  </conditionalFormatting>
  <conditionalFormatting sqref="AE13 AE16 AE19 AE22 AE25 AE28 AE31 AE34 AE37 AE40">
    <cfRule type="containsText" dxfId="278" priority="20" operator="containsText" text="EXTREMO">
      <formula>NOT(ISERROR(SEARCH("EXTREMO",AE13)))</formula>
    </cfRule>
    <cfRule type="containsText" dxfId="277" priority="21" operator="containsText" text="ALTO">
      <formula>NOT(ISERROR(SEARCH("ALTO",AE13)))</formula>
    </cfRule>
    <cfRule type="containsText" dxfId="276" priority="22" operator="containsText" text="MODERADO">
      <formula>NOT(ISERROR(SEARCH("MODERADO",AE13)))</formula>
    </cfRule>
    <cfRule type="containsText" dxfId="275" priority="23" operator="containsText" text="BAJO">
      <formula>NOT(ISERROR(SEARCH("BAJO",AE13)))</formula>
    </cfRule>
  </conditionalFormatting>
  <conditionalFormatting sqref="BH13:BI42">
    <cfRule type="expression" dxfId="274" priority="19">
      <formula>#REF!="DILIGENCIE EL PLAN DE ACCIÓN"</formula>
    </cfRule>
  </conditionalFormatting>
  <conditionalFormatting sqref="BC16:BE18">
    <cfRule type="expression" dxfId="273" priority="18">
      <formula>#REF!="DILIGENCIE EL PLAN DE ACCIÓN"</formula>
    </cfRule>
  </conditionalFormatting>
  <conditionalFormatting sqref="BC19:BG21">
    <cfRule type="expression" dxfId="272" priority="17">
      <formula>#REF!="DILIGENCIE EL PLAN DE ACCIÓN"</formula>
    </cfRule>
  </conditionalFormatting>
  <conditionalFormatting sqref="BC22:BG24">
    <cfRule type="expression" dxfId="271" priority="16">
      <formula>#REF!="DILIGENCIE EL PLAN DE ACCIÓN"</formula>
    </cfRule>
  </conditionalFormatting>
  <conditionalFormatting sqref="BC25:BG27">
    <cfRule type="expression" dxfId="270" priority="15">
      <formula>#REF!="DILIGENCIE EL PLAN DE ACCIÓN"</formula>
    </cfRule>
  </conditionalFormatting>
  <conditionalFormatting sqref="BC28:BG30">
    <cfRule type="expression" dxfId="269" priority="14">
      <formula>#REF!="DILIGENCIE EL PLAN DE ACCIÓN"</formula>
    </cfRule>
  </conditionalFormatting>
  <conditionalFormatting sqref="BC31:BG33">
    <cfRule type="expression" dxfId="268" priority="13">
      <formula>#REF!="DILIGENCIE EL PLAN DE ACCIÓN"</formula>
    </cfRule>
  </conditionalFormatting>
  <conditionalFormatting sqref="BC34:BG36">
    <cfRule type="expression" dxfId="267" priority="12">
      <formula>#REF!="DILIGENCIE EL PLAN DE ACCIÓN"</formula>
    </cfRule>
  </conditionalFormatting>
  <conditionalFormatting sqref="BC37:BG39">
    <cfRule type="expression" dxfId="266" priority="11">
      <formula>#REF!="DILIGENCIE EL PLAN DE ACCIÓN"</formula>
    </cfRule>
  </conditionalFormatting>
  <conditionalFormatting sqref="BC40:BG42">
    <cfRule type="expression" dxfId="265" priority="10">
      <formula>#REF!="DILIGENCIE EL PLAN DE ACCIÓN"</formula>
    </cfRule>
  </conditionalFormatting>
  <conditionalFormatting sqref="AD13:AD42">
    <cfRule type="containsText" dxfId="264" priority="29" operator="containsText" text="CATASTRÓFICO">
      <formula>NOT(ISERROR(SEARCH("CATASTRÓFICO",AD13)))</formula>
    </cfRule>
    <cfRule type="containsText" dxfId="263" priority="30" operator="containsText" text="MAYOR">
      <formula>NOT(ISERROR(SEARCH("MAYOR",AD13)))</formula>
    </cfRule>
    <cfRule type="containsText" dxfId="262" priority="31" operator="containsText" text="MODERADO">
      <formula>NOT(ISERROR(SEARCH("MODERADO",AD13)))</formula>
    </cfRule>
  </conditionalFormatting>
  <conditionalFormatting sqref="AZ13:AZ42">
    <cfRule type="containsText" dxfId="261" priority="5" operator="containsText" text="CASI SEGURO">
      <formula>NOT(ISERROR(SEARCH("CASI SEGURO",AZ13)))</formula>
    </cfRule>
    <cfRule type="containsText" dxfId="260" priority="6" operator="containsText" text="PROBABLE">
      <formula>NOT(ISERROR(SEARCH("PROBABLE",AZ13)))</formula>
    </cfRule>
    <cfRule type="containsText" dxfId="259" priority="7" operator="containsText" text="POSIBLE">
      <formula>NOT(ISERROR(SEARCH("POSIBLE",AZ13)))</formula>
    </cfRule>
    <cfRule type="containsText" dxfId="258" priority="8" operator="containsText" text="IMPROBABLE">
      <formula>NOT(ISERROR(SEARCH("IMPROBABLE",AZ13)))</formula>
    </cfRule>
    <cfRule type="containsText" dxfId="257" priority="9" operator="containsText" text="RARA VEZ">
      <formula>NOT(ISERROR(SEARCH("RARA VEZ",AZ13)))</formula>
    </cfRule>
  </conditionalFormatting>
  <conditionalFormatting sqref="BA13:BA42">
    <cfRule type="containsText" dxfId="256" priority="2" operator="containsText" text="MODERADO">
      <formula>NOT(ISERROR(SEARCH("MODERADO",BA13)))</formula>
    </cfRule>
    <cfRule type="containsText" dxfId="255" priority="3" operator="containsText" text="MAYOR">
      <formula>NOT(ISERROR(SEARCH("MAYOR",BA13)))</formula>
    </cfRule>
    <cfRule type="containsText" dxfId="254" priority="4" operator="containsText" text="CATASTRÓFICO">
      <formula>NOT(ISERROR(SEARCH("CATASTRÓFICO",BA13)))</formula>
    </cfRule>
  </conditionalFormatting>
  <conditionalFormatting sqref="BC13:BE15">
    <cfRule type="expression" dxfId="253"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800-000000000000}">
          <x14:formula1>
            <xm:f>'Formulas Corrupción'!$Q$7:$Q$10</xm:f>
          </x14:formula1>
          <xm:sqref>BB13:BB42</xm:sqref>
        </x14:dataValidation>
        <x14:dataValidation type="list" allowBlank="1" showInputMessage="1" showErrorMessage="1" xr:uid="{00000000-0002-0000-0800-000001000000}">
          <x14:formula1>
            <xm:f>'Formulas Corrupción'!$M$7:$M$9</xm:f>
          </x14:formula1>
          <xm:sqref>AT13:AT42</xm:sqref>
        </x14:dataValidation>
        <x14:dataValidation type="list" allowBlank="1" showInputMessage="1" showErrorMessage="1" xr:uid="{00000000-0002-0000-0800-000002000000}">
          <x14:formula1>
            <xm:f>'Formulas Corrupción'!$L$7:$L$8</xm:f>
          </x14:formula1>
          <xm:sqref>AR13:AR42</xm:sqref>
        </x14:dataValidation>
        <x14:dataValidation type="list" allowBlank="1" showInputMessage="1" showErrorMessage="1" xr:uid="{00000000-0002-0000-0800-000003000000}">
          <x14:formula1>
            <xm:f>'Formulas Corrupción'!$K$7:$K$8</xm:f>
          </x14:formula1>
          <xm:sqref>AP13:AP42</xm:sqref>
        </x14:dataValidation>
        <x14:dataValidation type="list" allowBlank="1" showInputMessage="1" showErrorMessage="1" xr:uid="{00000000-0002-0000-0800-000004000000}">
          <x14:formula1>
            <xm:f>'Formulas Corrupción'!$J$7:$J$9</xm:f>
          </x14:formula1>
          <xm:sqref>AN13:AN42</xm:sqref>
        </x14:dataValidation>
        <x14:dataValidation type="list" allowBlank="1" showInputMessage="1" showErrorMessage="1" xr:uid="{00000000-0002-0000-0800-000005000000}">
          <x14:formula1>
            <xm:f>'Formulas Corrupción'!$I$7:$I$8</xm:f>
          </x14:formula1>
          <xm:sqref>AL13:AL42</xm:sqref>
        </x14:dataValidation>
        <x14:dataValidation type="list" allowBlank="1" showInputMessage="1" showErrorMessage="1" xr:uid="{00000000-0002-0000-0800-000006000000}">
          <x14:formula1>
            <xm:f>'Formulas Corrupción'!$H$7:$H$8</xm:f>
          </x14:formula1>
          <xm:sqref>AJ13:AJ42</xm:sqref>
        </x14:dataValidation>
        <x14:dataValidation type="list" allowBlank="1" showInputMessage="1" showErrorMessage="1" xr:uid="{00000000-0002-0000-0800-000007000000}">
          <x14:formula1>
            <xm:f>'Formulas Corrupción'!$G$7:$G$8</xm:f>
          </x14:formula1>
          <xm:sqref>AH13:AH42</xm:sqref>
        </x14:dataValidation>
        <x14:dataValidation type="list" allowBlank="1" showInputMessage="1" showErrorMessage="1" xr:uid="{00000000-0002-0000-0800-000008000000}">
          <x14:formula1>
            <xm:f>'Formulas Corrupción'!$P$7:$P$8</xm:f>
          </x14:formula1>
          <xm:sqref>J13:AB42</xm:sqref>
        </x14:dataValidation>
        <x14:dataValidation type="list" allowBlank="1" showInputMessage="1" showErrorMessage="1" xr:uid="{00000000-0002-0000-0800-000009000000}">
          <x14:formula1>
            <xm:f>'Formulas Corrupción'!$E$7:$E$11</xm:f>
          </x14:formula1>
          <xm:sqref>G13:G42</xm:sqref>
        </x14:dataValidation>
        <x14:dataValidation type="list" allowBlank="1" showInputMessage="1" showErrorMessage="1" xr:uid="{00000000-0002-0000-0800-00000A000000}">
          <x14:formula1>
            <xm:f>'Formulas Corrupción'!$AC$7:$AC$9</xm:f>
          </x14:formula1>
          <xm:sqref>BH13:BH42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GE</vt:lpstr>
      <vt:lpstr>CA</vt:lpstr>
      <vt:lpstr>OP</vt:lpstr>
      <vt:lpstr>CC</vt:lpstr>
      <vt:lpstr>OA</vt:lpstr>
      <vt:lpstr>RA</vt:lpstr>
      <vt:lpstr>DA</vt:lpstr>
      <vt:lpstr>RF</vt:lpstr>
      <vt:lpstr>GJ</vt:lpstr>
      <vt:lpstr>TH</vt:lpstr>
      <vt:lpstr>GD</vt:lpstr>
      <vt:lpstr>BS</vt:lpstr>
      <vt:lpstr>GR</vt:lpstr>
      <vt:lpstr>PI</vt:lpstr>
      <vt:lpstr>ES</vt:lpstr>
      <vt:lpstr>TI</vt:lpstr>
      <vt:lpstr>SGSST</vt:lpstr>
      <vt:lpstr>Formulas Gestión</vt:lpstr>
      <vt:lpstr>Formulas Corrupción</vt:lpstr>
      <vt:lpstr>SIGNIFICADOS</vt:lpstr>
      <vt:lpstr>BS!Área_de_impresión</vt:lpstr>
      <vt:lpstr>CA!Área_de_impresión</vt:lpstr>
      <vt:lpstr>CC!Área_de_impresión</vt:lpstr>
      <vt:lpstr>DA!Área_de_impresión</vt:lpstr>
      <vt:lpstr>ES!Área_de_impresión</vt:lpstr>
      <vt:lpstr>GD!Área_de_impresión</vt:lpstr>
      <vt:lpstr>GE!Área_de_impresión</vt:lpstr>
      <vt:lpstr>GJ!Área_de_impresión</vt:lpstr>
      <vt:lpstr>GR!Área_de_impresión</vt:lpstr>
      <vt:lpstr>OA!Área_de_impresión</vt:lpstr>
      <vt:lpstr>OP!Área_de_impresión</vt:lpstr>
      <vt:lpstr>PI!Área_de_impresión</vt:lpstr>
      <vt:lpstr>RA!Área_de_impresión</vt:lpstr>
      <vt:lpstr>RF!Área_de_impresión</vt:lpstr>
      <vt:lpstr>SGSST!Área_de_impresión</vt:lpstr>
      <vt:lpstr>TH!Área_de_impresión</vt:lpstr>
      <vt:lpstr>TI!Área_de_impresión</vt:lpstr>
    </vt:vector>
  </TitlesOfParts>
  <Company>CDMB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Zarate</dc:creator>
  <cp:lastModifiedBy>Alberto Basto García</cp:lastModifiedBy>
  <cp:lastPrinted>2023-01-31T23:28:34Z</cp:lastPrinted>
  <dcterms:created xsi:type="dcterms:W3CDTF">2022-04-01T18:35:38Z</dcterms:created>
  <dcterms:modified xsi:type="dcterms:W3CDTF">2023-05-15T23:13:58Z</dcterms:modified>
</cp:coreProperties>
</file>