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tabRatio="601" activeTab="0"/>
  </bookViews>
  <sheets>
    <sheet name="Plan de Mej Inst." sheetId="1" r:id="rId1"/>
  </sheets>
  <definedNames>
    <definedName name="_xlnm.Print_Area" localSheetId="0">'Plan de Mej Inst.'!$A$1:$T$30</definedName>
    <definedName name="_xlnm.Print_Titles" localSheetId="0">'Plan de Mej Inst.'!$12:$13</definedName>
  </definedNames>
  <calcPr fullCalcOnLoad="1"/>
</workbook>
</file>

<file path=xl/sharedStrings.xml><?xml version="1.0" encoding="utf-8"?>
<sst xmlns="http://schemas.openxmlformats.org/spreadsheetml/2006/main" count="139" uniqueCount="134">
  <si>
    <t>Código hallazgo</t>
  </si>
  <si>
    <t>Causa del hallazgo</t>
  </si>
  <si>
    <t>No.</t>
  </si>
  <si>
    <t>Fecha iniciación de la Actividad</t>
  </si>
  <si>
    <t>Fecha terminación de la Actividad</t>
  </si>
  <si>
    <t>Plazo en semanas de la Actividad</t>
  </si>
  <si>
    <t>Cantidad de Medida de la Actividad</t>
  </si>
  <si>
    <r>
      <t xml:space="preserve">Descripción hallazgo </t>
    </r>
  </si>
  <si>
    <t>Acción de mejoramiento</t>
  </si>
  <si>
    <t xml:space="preserve">Descripción de las Actividades </t>
  </si>
  <si>
    <t>Denominación de la Unidad de medida de la Actividad</t>
  </si>
  <si>
    <t>ENTIDAD:  CORPORACIÓN AUTONOMA REGIONAL PARA LA DEFENSA DE LA MESETA DE BUCARAMANGA - CDMB</t>
  </si>
  <si>
    <t>NIT:</t>
  </si>
  <si>
    <t>890.201.573-0</t>
  </si>
  <si>
    <t>MODALIDAD DE AUDITORIA:  AUDITORÍA GUBERNAMENTAL CON ENFOQUE INTEGRAL, MODALIDAD REGULAR</t>
  </si>
  <si>
    <t>Puntaje  Logrado  por las Actividades  (PLAI)</t>
  </si>
  <si>
    <t xml:space="preserve">Puntaje Logrado por las Actividades  Vencidas (PLAVI)  </t>
  </si>
  <si>
    <t>Puntaje atribuido a las actividades vencidas (PAAVI)</t>
  </si>
  <si>
    <t>FECHA DE SUSCRIPCIÓN:</t>
  </si>
  <si>
    <t xml:space="preserve">Avance físico de ejecución de las metas  </t>
  </si>
  <si>
    <t>FECHA DE EVALUACIÓN</t>
  </si>
  <si>
    <t>CDMB - CONTRALORIA GENERAL DE LA REPÚBLICA</t>
  </si>
  <si>
    <t>Porcentaje</t>
  </si>
  <si>
    <t>H3</t>
  </si>
  <si>
    <t>H2</t>
  </si>
  <si>
    <t>H6</t>
  </si>
  <si>
    <t>Efectividad de la Acción</t>
  </si>
  <si>
    <t>SI</t>
  </si>
  <si>
    <t>NO</t>
  </si>
  <si>
    <t>OFICINA DE CONTRATACIÓN</t>
  </si>
  <si>
    <t>CORPORACIÓN AUTÓNOMA REGIONAL PARA LA DEFENSA DE LA MESETA DE BUCARAMANGA</t>
  </si>
  <si>
    <t>SUBDIRECCIÓN ADMINISTRATIVA Y FINANCIERA</t>
  </si>
  <si>
    <t>SUBDIRECCIÓN DE ORDENAMIENTO Y PLANIFICACIÓN INTEGRAL DEL TERRITORIO</t>
  </si>
  <si>
    <t>Reporte</t>
  </si>
  <si>
    <t>Informe</t>
  </si>
  <si>
    <t>Contrato</t>
  </si>
  <si>
    <t>H30</t>
  </si>
  <si>
    <t xml:space="preserve">Laboratorio construido </t>
  </si>
  <si>
    <t>H34</t>
  </si>
  <si>
    <t>La anterior situación, transgrede el principio de planeación y de responsabilidad al no dotar de equipos y elementos en óptimas condiciones para el funcionamiento del Sistema de Vigilancia de la Calidad del aire, en  cumplimiento de su misión institucional.</t>
  </si>
  <si>
    <t>Fortalecer el sistema de vigilancia de calidad del aire, mediante la modernización y actualización de equipos con el fin de obtener información técnica confiable y oportuna.</t>
  </si>
  <si>
    <t>Proceso de adquisición de equipos.</t>
  </si>
  <si>
    <t>Laboratorio en funcionamiento</t>
  </si>
  <si>
    <t>Construcción y puesta en funcionamiento del Laboratorio de Aguas y Suelos de la entidad con el fin de generar la información requerida por los procesos misionales para el efectivo desarrollo de los objetivos y proyectos institucionales.</t>
  </si>
  <si>
    <t>Construcción obra civil del laboratorio de conformidad con las condiciones establecidas en el contrato.</t>
  </si>
  <si>
    <t>Implementación de equipos, prueba de técnicas y puesta en funcionamiento del laboratorio.</t>
  </si>
  <si>
    <t>Porcentaje de Avance físico de ejecución de las Actividades</t>
  </si>
  <si>
    <t>EVIDENCIAS</t>
  </si>
  <si>
    <t>Evaluación del Plan de Mejoramiento</t>
  </si>
  <si>
    <t>Puntajes base de Evaluación:</t>
  </si>
  <si>
    <t>Puntaje base de evaluación de cumplimiento</t>
  </si>
  <si>
    <t>PBEC</t>
  </si>
  <si>
    <t>Puntaje base de evaluación de avance</t>
  </si>
  <si>
    <t>PBEA</t>
  </si>
  <si>
    <t>Cumplimiento del Plan de Mejoramiento</t>
  </si>
  <si>
    <t>CPM = POMMVi /
 PBEC</t>
  </si>
  <si>
    <t>Avance del plan de Mejoramiento</t>
  </si>
  <si>
    <t>AP =  POMi /
 PBEA</t>
  </si>
  <si>
    <t>Subdirector Administrativo y Financiero</t>
  </si>
  <si>
    <t>CHANEL ROCIO LOPEZ ALDANA</t>
  </si>
  <si>
    <t>Jefe Oficina de Contratación</t>
  </si>
  <si>
    <t>YADY ARDILA GRANDAS</t>
  </si>
  <si>
    <t>Secretaria General</t>
  </si>
  <si>
    <t>Jefe Oficina de Control Interno</t>
  </si>
  <si>
    <t>Director General CDMB</t>
  </si>
  <si>
    <t>CARLOS ALBERTO OREJARENA JEREZ</t>
  </si>
  <si>
    <t>Subdirectora Evaluación y Control Ambiental</t>
  </si>
  <si>
    <t>Subdirector Ordenamiento y Planificación Integral del Territorio</t>
  </si>
  <si>
    <t>Acta de Reunión</t>
  </si>
  <si>
    <t>SUBDIRECCIÓN DEL RIESGO Y SEGURIDAD TERRITORIAL</t>
  </si>
  <si>
    <t>PLAN DE MEJORAMIENTO INSTITUCIONAL 2017 - 2018 - 2019</t>
  </si>
  <si>
    <t>Subdirector Gestión del Riesgo y Seguridad Territorial</t>
  </si>
  <si>
    <t>El Coordinador de Tesorería y Cartera solicitará mensualmente, vía correo electrónico o mediante memorando, los auxiliares de la sobretasa ambiental al impuesto predial  que se lleva en cada municipio del área de jurisdicción  para elaborar el reporte que resuma los ingresos con destino a la Coordinación de Presupuesto y contabilidad de la CDMB.</t>
  </si>
  <si>
    <t>Trimestralmente el profesional a cargo en la Coordinación de Tesorería y Cartera reportará el informe mensual a  contabilidad, referente a los ingresos por concepto de la sobretasa ambiental al impuesto predial y elaborará una conciliación trimestral que será firmada entre las partes involucradas, documento en el cual se plasmaran las cifras de los ingresos causados y recaudos efectuados por este concepto. Estableciéndose las diferencias y observaciones pertinentes.</t>
  </si>
  <si>
    <t>El profesional especializado de contabilidad presentará el informe de la gestión y documentación obtenida, ante el Comité de Sostenibilidad Contable para que defina su situación contable.</t>
  </si>
  <si>
    <t>Teniendo en cuenta las decisiones tomadas en el Comité de Sostenibilidad Contable, se debe proceder a ejecutar el proceso de venta de bienes dados de baja.</t>
  </si>
  <si>
    <t>Trámite contractual</t>
  </si>
  <si>
    <t>Documento</t>
  </si>
  <si>
    <t>Situación que obedece a falta de gestión y oportunidad en el procedimiento que realiza la corporación, para culminar la expedición de la resolución correspondiente en la Subdirección de Evaluación y Control Ambiental — SEYCA.</t>
  </si>
  <si>
    <t>Proferir decisión de fondo de los trámites de las concesiones de agua radicadas en las vigencias 2017 y 2018  que cumplan con los requisitos y requerimientos de la normatividad vigente.</t>
  </si>
  <si>
    <t>Revisión de las resoluciones proyectadas sobre el otorgamiento o no de los trámites de concesiones de agua radicadas en las vigencias 2017 y 2018.</t>
  </si>
  <si>
    <t>PLAN DE MEJORAMIENTO AUDIT CGR VIG 2017</t>
  </si>
  <si>
    <t>El profesional Especializado de Contabilidad realizará solicitudes de información por escrito,  ante los entes involucrados por parte de Secretaria General  y la Subdirección Administrativa y Financiera para determinar la existencia y estado de los bienes mencionados anteriormente.</t>
  </si>
  <si>
    <t>Memorando SAF-CON13-2019 con fecha de 17-12-2019 dirigido a Reynaldo Uribe solicitando documentación e información del  vehículo CAMIONETA VOLSWAGEN PICK-UP YT-1481. Derecho de petición del 13-12-2019 dirigido al departamento de Policía de Barranquilla solicitando información del vehículo CAMPERO CABIANDO MITSUBICHI con placa PMA-554.</t>
  </si>
  <si>
    <t>Acta de Comité de Sostenibilidad Contable de 29-11-2019 donde se decide calcular contablemente deterioro en 100% a estos vehículos mientras se dan de baja dichos activos.</t>
  </si>
  <si>
    <t>SUBDIRECCIÓN ADMINISTRATIVA Y FINANCIERA
SECRETARÍA GENERAL
OFICINA DE CONTRATACIÓN</t>
  </si>
  <si>
    <t>SUBDIRECCIÓN DE EVALUACIÓN Y CONTROL AMBIENTAL
COORDINACIÓN EVALUACIÓN AMBIENTAL</t>
  </si>
  <si>
    <t>LEONEL ENRIQUE HERRERA ROA</t>
  </si>
  <si>
    <t>LUIS ALBERTO FLOREZ CHACÓN</t>
  </si>
  <si>
    <t>CARLOS ALBERTO DÍAZ BARRERA</t>
  </si>
  <si>
    <t>SONIA ROCIO SERRANO LEÓN</t>
  </si>
  <si>
    <t>JUAN CARLOS REYES NOVA</t>
  </si>
  <si>
    <t>PAOLA ANDREA MELENDEZ DÍAZ</t>
  </si>
  <si>
    <t>Dependencia Responsable</t>
  </si>
  <si>
    <t>La anterior situación, se presentó debido a que ese desplazamiento, al tenor de la promesa de compraventa, se dio como algo prematuro, inoportuno y carente de planeación, toda vez que a partir del pacto negociar no existía ni la necesidad ni la obligación por parte de la CDMB de efectuar ese movimiento, dado que este se encontraba  sujeto a una condición de tiempo como era la de contar con las instalaciones  definitivas para su normal funcionamiento, y que para el momento en que se llevó a cabo ese traslado esta no se había concretado.</t>
  </si>
  <si>
    <t>Jefe Oficina Asesora de Direccionamiento Estratégico Institucional (E)</t>
  </si>
  <si>
    <t>Situación originada por deficiencias en los mecanismos de control interno para un adecuado seguimiento ambiental, lo cual generó sobrestimación de las cuentas 131126 cuentas por cobrar Sobretasa Ambiental y la 411060 Ingresos sobretasa ambiental en cuantía de $73.469.521, afectando la información financiera de la Corporación para la toma de decisiones, así como la confiabilidad de la información reportada.</t>
  </si>
  <si>
    <t xml:space="preserve">La subdirección Administrativa y Financiera mediante la Coordinación de Tesorería y Cartera  realizará conciliación de cifras trimestrales por concepto de sobretasa ambiental al impuesto predial con los municipios del área de  jurisdicción de la CDMB, verificando con documentos idóneos el reconocimiento de los ingresos y los registros causados y reportados por cada uno de los municipios. </t>
  </si>
  <si>
    <t>Esta situación  se origina por deficiencias en el sistema de control Interno Contable y falta de depuración de la información, situación que genera sobrestimación de la subcuenta 1675201 equipo de transporte terrestre por $34.940.812.</t>
  </si>
  <si>
    <t>Adelantar la gestión jurídica y administrativa pertinente,   para determinar el estado actual de los bienes en estén en desuso de propiedad de la CDMB y efectuar los trámites necesarios para proceder a la baja de los mismos.</t>
  </si>
  <si>
    <t>Mejorar las acciones y comunicación dentro de la subdirección de evaluación y control ambiental, que conlleven a dar respuesta a usuarios que solicitan el tramite de concesiones de aguas.</t>
  </si>
  <si>
    <t>PLAN DE MEJORAMIENTO AUDITORÍA CGR VIGENCIAS ANTERIORES</t>
  </si>
  <si>
    <t>H14</t>
  </si>
  <si>
    <t>Deficiente desempeño institucional, despues de 17 años no ha implementado de forma integral la Política Nacional de Humedales Interiores de Colombia (PNHIC) expedida en 2002</t>
  </si>
  <si>
    <t>Priorización de humedales de la jurisdicción de la CDMB</t>
  </si>
  <si>
    <t>Documento Priorización de Humedales de la jurisdicción de la CDMB para estudio de valoración económica ambiental y estado de conservación.</t>
  </si>
  <si>
    <t>Subdirección de Ordenamiento y Planificación Integral del Territorio</t>
  </si>
  <si>
    <t>Estudio de valoración económica ambiental de los humedales priorizados de la jurisdicción de la CDMB</t>
  </si>
  <si>
    <t>Estudio de valoración económica ambiental de los humedales priorizados de la jurisdicción CDMB, que incluya, la gestión del conocimiento e información, promover las evaluaciones ecológicas y valoraciones económicas de los beneficios y funciones de los humedales, que oriente su consideración en los procesos de planificación sectorial y el  estado de conservación de los humedales priorizados de la jurisdicción de la CDMB con el propósito de establecer las medidas necesarias, los recursos financieros  y la priorización de las mismas en los procesos de recuperación y restauración.</t>
  </si>
  <si>
    <t>Estudio</t>
  </si>
  <si>
    <t xml:space="preserve">Subdirección de Ordenamiento y Planificación Integral del Territorio </t>
  </si>
  <si>
    <t>H15</t>
  </si>
  <si>
    <t>Deficiente desempeño institucional despues de 17 años no ha implementado de forma integral la Política Nacional de Humedales Interiores deColombia (PNHIC) expedida en 2002</t>
  </si>
  <si>
    <t>Estudio del estado de conservación de los humedales de la jurisdicción de la CDMB</t>
  </si>
  <si>
    <t>AUDITORÍA DE DESEMPEÑO POLÍTICA NACIONAL DE HUMEDALES INTERIORES DE COLOMBIA</t>
  </si>
  <si>
    <t>REPRESENTANTE LEGAL: JUAN CARLOS REYES NOVA</t>
  </si>
  <si>
    <t>PERIODO FISCAL : 2019</t>
  </si>
  <si>
    <t>Correos electrónicos de recaudo de la sobretasa ambiental, dirigido a los diferentes municipios solicitando los recursos de la sobre tasa, de fechas 23 de octubre, 29 de octubre, 2 de diciembre. 3 correos electrónicos 
Mayo 4, 2020 -  Se recibe evidencia de 82 oficios /emails enviados a municipios por concepto de cobro de sobretasa ambiental en el periodo comprendido del 2 trimestre del 2019 hasta mayo de 2020</t>
  </si>
  <si>
    <t>EMAIL JULIO 10 DE 2020  - Documento de PRIORIZACIÓN DE HUMEDALES DE LA JURISDICCIÓN DE LA CDMB PÁRA SU ESTUDIO DE VALORACIÓN ECONÓMICA DE BIENES Y SERVICIOS ECOSISTÉMICOS, DETERMINACIÓN DEL ESTADO DE CONSERVACIÓN Y  FORMULACIÓN DE PLAN DE MANEJO.</t>
  </si>
  <si>
    <t xml:space="preserve">ENERO 14 /21 - Se recibe correo con soporte de ACTA DE INICIO con fecha del 14 de Enero del 2021 - Donde consta Que la CDMB y CONSORCIO INTER CDMB 2020 suscribieron contrato de CONSULTORIA
No. 12958 - 04 el 31 De Diciembre Del 2020 , cuyo objeto es CONTRATAR LA
INTERVENTORIA TÉCNICA, ADMINISTRATIVA Y FINANCIERA PARA LA OBRA
PUBLICA DE -CONTRATAR LA OBRA PÚBLICA PARA LA TERMINACION DE OBRAS
CIVILES, ARQUITECTONICAS, URBANISMO, ELECTRICAS, COMUNICACIONES,
EQUIPOS ESPECIALES, EQUIPAMENTO DE INVESTIGACION, MESONES Y
MOBILIARIO, DE LOS LABORATORIOS DE INVESTIGACION DE AGUAS, SUELOS Y
AIRE DE LA CDMB.
</t>
  </si>
  <si>
    <t>Memorando OC-001/2021 DE 14 de enero de 2021. Solicitud de información hallazgo Contraloría
Por medio de correo electronico, La subdirección de Ordenamiento y Planificación Integral del Territorio -SOPIT- dan respuesta Memorando OC-001/2021 de 14 de enero 2021, donde especifican que la CDMB con recursos propios suscribió el contrato No. 12942-03 con la Firma K2 Ingenieria, Cuyo objeto es "DISEÑAR, IMPLEMENTAR Y OPERAR EL SISTEMA DE ALERTAS TEMPRANAS DE OLORES OFENSIVOS Y MODERNIZACIÓN DEL SISTEMA DE VIGILANCIA DE CALIDAD DE AIRE DE LA CDMB (M-SOPIT-SIST.ALERTA-01). Se anexa respuesta y contrato No. 12942</t>
  </si>
  <si>
    <t>Según memorando SOPIT-607 de 2019 se aclara que la actividad quedo condicionada a la terminación del contrato de obra de la construcción del laboratorio, la cual se refleja en la actividad N° 1 del hallazgo en cuestión. A fecha de corte 31 de Diciembre de 2020, si bien la obra se encuentra contratada , no ha dado inicio, por lo que las pruebas técnicas y puesta en funcionamiento del Laboratorio esta supeditada a la terminación de las obras civiles y arquitectónicas del Laboratorio; También se precisa que la mayoría de las pruebas técnicas de los equipos antiguos, solo se pueden realizar una vez realizados los montajes sobre el laboratorio terminado; no obstante lo anterior y con el animo de adelantar un presupuesto preliminar ( Que solo se puede precisar hasta tener todos los montajes y pruebas de funcionamiento y calibración de los equipos antiguos ) , se inicio la solicitud de cotizaciones de los equipos que probablemente serán requeridos  y se elaboro un presupuesto preliminar , a la espera de la terminación del Laboratorio y de las pruebas de funcionamiento de los equipos antiguos ( Ver  Anexo 1 y 2  de solicitud de cotizaciones y presupuesto preliminar )</t>
  </si>
  <si>
    <t>Mediante memorando SOPIT-130-2020 de 28 de mayo,  se solicita a control interno radicar ante la contraloría la solicitud de cambio de fechas de cumplimiento del plan de mejoramiento. El tramite fue recibido con el radicado No. 2020ER0050043. A fecha de corte 31 de Diciembre de 2020 no se ha recibido respuesta por parte de la contraloría , donde se solicita como fecha de terminación de la actividad el 31 de Julio de 2022. ; sin embargo a Diciembre de 2020 quedo programado para el plan de compras del 2021 el Estudio de de valoración económica ambiental de los humedales priorizados de la jurisdicción CDMB y mediante   memorando SOPIT-01-21 fue entregado a la oficina de contratación esta necesidad por un valor de $664.353.200, para ser ejecutados en el año 2021. ( Ver anexo 3 de este corte ) .</t>
  </si>
  <si>
    <t>Mediante memorando SOPIT-130-2020 de 28 de mayo  se solicita a control interno radicar ante la contraloría la solicitud de cambio de fechas de cumplimiento del plan de mejoramiento. El tramite fue recibido con el radicado No. 2020ER0050043. A fecha de corte 31 de Diciembre de 2020 no se ha recibido respuesta por parte de la contraloría , donde se solicita como fecha de terminación de la actividad el 31 de Julio de 2022. ; sin embargo a Diciembre de 2020 quedo programado para el plan de compras del 2021 el Estudio del estado de conservación de los humedales priorizados de la jurisdicción CDMB y mediante   memorando SOPIT-01-21 fue entregado a la oficina de contratación esta necesidad por un valor de $664.353.200, para ser ejecutados en el año 2021. ( Ver anexo 3 de este corte ) .</t>
  </si>
  <si>
    <r>
      <rPr>
        <b/>
        <sz val="12"/>
        <rFont val="Arial"/>
        <family val="2"/>
      </rPr>
      <t>Diferencia Conciliaciones con Cartera</t>
    </r>
    <r>
      <rPr>
        <sz val="12"/>
        <rFont val="Arial"/>
        <family val="2"/>
      </rPr>
      <t xml:space="preserve">
Del cruce de información realizada a través del proceso de circularización se detectó diferencia entre el valor adecuado por Sobretasa Ambiental del Municipio de Rionegro y lo registrado en el Balance General a 31 de diciembre de 2018, de $73,469,521 que corresponde a un mayor valor contabilizado por la CDMB, en donde no coincidía la información y fue necesario que la Corporación entrará a conciliar.</t>
    </r>
  </si>
  <si>
    <r>
      <rPr>
        <b/>
        <sz val="12"/>
        <rFont val="Arial"/>
        <family val="2"/>
      </rPr>
      <t>CORTE 30 JUNIO 2020</t>
    </r>
    <r>
      <rPr>
        <sz val="12"/>
        <rFont val="Arial"/>
        <family val="2"/>
      </rPr>
      <t xml:space="preserve">: Acta número 2 del 28 de noviembre de 2019, donde se tratan dos temas. 
1- Revisión saldos por pagar municipios de Rionegro a CDMB por sobretasa ambiental al impuesto predial. 
2-  Método, forma y plazo de pago. Firman John Miguel Sandoval y el Tesorero Sergio Julián Caballero. En las actas firma de asistencia firma Raúl Mauricio Cardozo Secretario de hacienda del municipio de Rionegro.  Aura Marcela Ojeda Amorocho Funcionaria secretaria de hacienda Rionegro.
Mayo 2 - 2020 Se evidencia correo fecha 14/02/2020 con informe anexo en excel, y acta del 24 de abril con informes anexosJULIO 07 - 2020 Se recibe correo con los siguientes anexos : ACTA DE REUNION 28/05/2020  - COMITÉ DE SOSTENIBILIDAD CONTABLE  Y UN CERTIFICADO DE COORDINADORA DE TESORERIA Y CARTERA . SE RECIBEN ACTAS pero No es posible cerrar hallazgo  hasta que no se presenten las conciliaciones firmadas por las partes involucradas con las cifras causadas.                                             </t>
    </r>
    <r>
      <rPr>
        <b/>
        <sz val="12"/>
        <rFont val="Arial"/>
        <family val="2"/>
      </rPr>
      <t xml:space="preserve">                                                   CORTE 31 DICIEMBRE DE 2021: </t>
    </r>
    <r>
      <rPr>
        <sz val="12"/>
        <rFont val="Arial"/>
        <family val="2"/>
      </rPr>
      <t>18/01/21 - SE RECIBE VIA EMAIL MEMORANDO SAF - TES 12/2020 INFORME SOBRETASA II TRIMESTRE 2020 Y EL MEMORANDO SAF - TES 21/2020 INFORME DE SOBRETASA CON CORTE A SEPTIEMBRE DE 2020 SE RECIBEN ACTAS FIRMADAS DE LOS MUNICIPIOS PERIODOS IV TRIMESTRE DE 2019 - I-II-III TRIMESTRE DE 2020, POR MOTIVOS DE COVID ALGUNOS MUNICIPIOS NO SE PUDO REALIZAR AUDITORÍA. ANEXO ANOTACIONES</t>
    </r>
  </si>
  <si>
    <r>
      <rPr>
        <b/>
        <sz val="12"/>
        <rFont val="Arial"/>
        <family val="2"/>
      </rPr>
      <t>Baja de Bienes</t>
    </r>
    <r>
      <rPr>
        <sz val="12"/>
        <rFont val="Arial"/>
        <family val="2"/>
      </rPr>
      <t xml:space="preserve">
A 31 de diciembre de 2018, en la subcuenta 16750201 equipo de transporte terrestre, se encuentran registrados dos (2) vehículos por valor de $34.940.812, correspondientes al vehículo CAMPERO CABIANDO MITSUBICHI con placa PMA-554 por $19.940.812 y la CAMIONETA VOLSWAGEN PICK-IP YT-1481 por $15.000.000 los cuales la empresa no ha dado de baja, si se tiene en cuenta que estos activos no están generando ningún beneficio a la entidad. Según acta de visita del 14 de marzo de 2019, se evidencio que estos vehículos se encuentran fuera de servicio hace mas de tres (3) años y que de acuerdo al avalúo técnico realizado en el 2017, el valor calculado fue de $997,040 y $750.000 respectivamente.</t>
    </r>
  </si>
  <si>
    <r>
      <rPr>
        <b/>
        <sz val="12"/>
        <rFont val="Arial"/>
        <family val="2"/>
      </rPr>
      <t>Solicitudes Tasa por Uso del Agua</t>
    </r>
    <r>
      <rPr>
        <sz val="12"/>
        <rFont val="Arial"/>
        <family val="2"/>
      </rPr>
      <t xml:space="preserve">
En la CDMB se encontró que de las 775 solicitudes de Utilización de Aguas registradas en las vigencias 2017 (453) y 2018 (322), a 31 de diciembre de 2018 se encuentran resueltas solo el 25,96%.
De acuerdo a lo observado por el equipo auditor, la mayor parte de solicitudes de 2017 y 2018, que se hallan en borrador el acto administrativo es decir "resolución", y que no han sido revisadas o firmadas del año 2017 el 71.74% y del 2018 el 76.08%.
Lo cual da origen a que con la demora de los nuevos permisos se dejen de obtener recursos para a la corporación, ocasionando el uso ilegal del agua y a su vez corre el riesgo que se use agua no adecuada para el consumo solicitado. Situación que impide cumplir con el objetivo principal de la Tasa, la cual es cubrir el costo del manejo del recurso hídrico, reducir el consumo y motivar su conservación, dejando de percibir recursos financieros que se debieran destinar a las actividades de protección, recuperación y monitoreo del recurso hídrico.</t>
    </r>
  </si>
  <si>
    <r>
      <rPr>
        <b/>
        <sz val="12"/>
        <rFont val="Arial"/>
        <family val="2"/>
      </rPr>
      <t>Traslado Laboratorio de Aguas y Suelos.</t>
    </r>
    <r>
      <rPr>
        <sz val="12"/>
        <rFont val="Arial"/>
        <family val="2"/>
      </rPr>
      <t xml:space="preserve">
En virtud del fundamento fáctico y normativo antes expuesto, se observa que la CDMB incurrió en el pago de A.I.U en cuantía de $28.035.350 reconocido dentro del contrato 9961-07 del 24 de junio de 2015 para la realización de los ensayos de laboratorio, en tanto dicha contratación fue motivada por la imposibilidad de realizar tales ensayos en su propio laboratorio, por causa del estado en el que esta infraestructura quedó tras su desmonte y traslado de esa dependencia a su nuevo lugar de operación.</t>
    </r>
  </si>
  <si>
    <r>
      <rPr>
        <b/>
        <sz val="12"/>
        <rFont val="Arial"/>
        <family val="2"/>
      </rPr>
      <t>Sistema de Vigilancia de la Calidad del aire.</t>
    </r>
    <r>
      <rPr>
        <sz val="12"/>
        <rFont val="Arial"/>
        <family val="2"/>
      </rPr>
      <t xml:space="preserve">
Dentro del proceso auditor se identificó que la Red de Monitoreo de Calidad del Aire del Área Metropolitana de Bucaramanga está conformada por siete estaciones químicas y cuatro estaciones meteorológicas, y resultado de visita a cada una de ellas se observó la inoperancia del Sistema de Vigilancia de la Calidad del aire, no obstante evidenciarse documentalmente los requerimientos de los operadores durante las vigencias 2012, 2014 y 2015.</t>
    </r>
  </si>
  <si>
    <r>
      <rPr>
        <b/>
        <sz val="12"/>
        <rFont val="Arial"/>
        <family val="2"/>
      </rPr>
      <t>Estrategia 1. Manejo y uso sostenible de los humedales.</t>
    </r>
    <r>
      <rPr>
        <sz val="12"/>
        <rFont val="Arial"/>
        <family val="2"/>
      </rPr>
      <t xml:space="preserve">
En síntesis el desempeño de las autoridades ambientales evidencia deficiencias con relación a su desempeño para integrar los humedales en los procesos de planificación de uso del espacio físico, la tierra, las recursos natales y el ordenamiento del territorio. reconociéndolos como parte integral y estratégica del territorio, en atención a sus características propias, y promover la asignación de un valor real a estos ecosistemas y sus recursos asociados, en los procesos de planificación del desarrollo económico'.</t>
    </r>
  </si>
  <si>
    <r>
      <rPr>
        <b/>
        <sz val="12"/>
        <rFont val="Arial"/>
        <family val="2"/>
      </rPr>
      <t>Estrategia 2. Conservación y recuperación de los humedales.</t>
    </r>
    <r>
      <rPr>
        <sz val="12"/>
        <rFont val="Arial"/>
        <family val="2"/>
      </rPr>
      <t xml:space="preserve">
En conclusión este de control evidenció deficiencias en las acciones orientadas a "Fomentar la conservación, uso sostenlble y restauración de los humedales del pais, de acuerdo a sus características ecológicas y socioeconómicas", por lo que se tienen mayores avances en procesos de conservación y recuperación de humedales con base en la rehabilitación y restauración de humedales
degradados.</t>
    </r>
  </si>
  <si>
    <r>
      <t xml:space="preserve">  </t>
    </r>
    <r>
      <rPr>
        <b/>
        <sz val="11"/>
        <rFont val="Arial"/>
        <family val="2"/>
      </rPr>
      <t xml:space="preserve">31 DE DICIEMBRE DE 2020: </t>
    </r>
    <r>
      <rPr>
        <u val="single"/>
        <sz val="11"/>
        <rFont val="Arial"/>
        <family val="2"/>
      </rPr>
      <t>SAF</t>
    </r>
    <r>
      <rPr>
        <sz val="11"/>
        <rFont val="Arial"/>
        <family val="2"/>
      </rPr>
      <t xml:space="preserve">: 18/01/21 - SE RECIBE VIA EMAIL MEMORANDO SAF-018/2021  VEHÍCULO DE PLACAS YT-1481: Se surtió en su integridad el procedimiento interno de baja de bienes muebles identificado con código: A-GR-PR01 dentro del SIGC, estando a la espera de la formalización del proyecto de acto administrativo remitido a Secretaria General. Una vez me sea remitida la copia de la resolución numerada y se surta por parte de la Profesional Especializada de Contabilidad la baja del activo, continuaré con el trámite que me corresponde para que su oficina pueda adelantar la enajenación que resulte adecuada. Es pertinente indicar que este bien tiene un avalúo en los libros de contabilidad de $0.
VEHÍCULO DE PLACAS PMA-554: Pese a que en reunión del Comité Técnico de Sostenibilidad Contable llevada a cabo el 28 de mayo de 2020 se adoptó la decisión de dar de baja dicho vehículo, no se encontró dentro de la carpeta del activo ninguna información que permitiera establecer que se agotó el procedimiento establecido para en el SIGC para esto, sin dejar de lado que el bien no tiene existencia física en las dependencias de la entidad. Realicé labores de acopio documental y pude establecer que el vehículo fue inmovilizado por la sección de policía judicial e investigación del departamento de Policía de Santander el 23 de julio de 2001 y puesto a disposición de la oficina de asignaciones de la Fiscalía General de la Nación, seccional Barranquilla. Así mismo se halló un oficio suscrito por el funcionario Ferley Guillermo González Ortiz (Subdirector Administrativo y Financiero de la CDMB para el mes de diciembre de 2019) dirigido al departamento de Policía de Barranquilla procurando obtener información sobre la ubicación del vehículo, la cual al parecer no ha tenido respuesta, por lo que dirigí comunicación a la Dirección Seccional de Fiscalías del Atlántico con sede en Barranquilla para determinar  las condiciones físicas y jurídicas del automotor. Por lo anterior y para actuar con responsabilidad, considero que, hasta no obtener una respuesta concreta por parte de la autoridad mencionada, no sería pertinente, ni prudente, darlo de baja.                                                                                                                                                                                                                                               </t>
    </r>
    <r>
      <rPr>
        <u val="single"/>
        <sz val="11"/>
        <rFont val="Arial"/>
        <family val="2"/>
      </rPr>
      <t>CONTRATACION</t>
    </r>
    <r>
      <rPr>
        <sz val="11"/>
        <rFont val="Arial"/>
        <family val="2"/>
      </rPr>
      <t xml:space="preserve">:Memorando OC-002/2021 DE 14 de enero de 2021, solicitud de información del hallazgo de contraloria. 
Memorando SAF-018/2021 de 15 de enero de 2021, respuesta al memorando OC-002/2021 </t>
    </r>
  </si>
  <si>
    <r>
      <rPr>
        <b/>
        <sz val="11"/>
        <rFont val="Arial"/>
        <family val="2"/>
      </rPr>
      <t>PLAN DE MEJORAMIENTO CONTRALORÍA GENERAL DE LA REPÚBLICA
HALLAZGO 6 ACTIVIDAD 1</t>
    </r>
    <r>
      <rPr>
        <sz val="11"/>
        <rFont val="Arial"/>
        <family val="2"/>
      </rPr>
      <t xml:space="preserve">
Se revisó el total de los expedientes 2017 y 2018 durante la vigencia 2020, encontrándose las siguientes evidencias: 
</t>
    </r>
    <r>
      <rPr>
        <b/>
        <sz val="11"/>
        <rFont val="Arial"/>
        <family val="2"/>
      </rPr>
      <t>1.</t>
    </r>
    <r>
      <rPr>
        <sz val="11"/>
        <rFont val="Arial"/>
        <family val="2"/>
      </rPr>
      <t xml:space="preserve"> Que de acuerdo con el sistema corporativo, el total de solicitudes de concesiones del año 2017 radicadas corresponden a </t>
    </r>
    <r>
      <rPr>
        <b/>
        <sz val="11"/>
        <rFont val="Arial"/>
        <family val="2"/>
      </rPr>
      <t xml:space="preserve">454 solicitudes y para el año 2018 corresponde a 317 solicitudes de concesiones, para un total de 771 trámites. </t>
    </r>
    <r>
      <rPr>
        <sz val="11"/>
        <rFont val="Arial"/>
        <family val="2"/>
      </rPr>
      <t xml:space="preserve">Sin embargo, se lograron identificar 756 solicitudes, continuando con la búsqueda de las solicitudes no identificadas.
</t>
    </r>
    <r>
      <rPr>
        <b/>
        <sz val="11"/>
        <rFont val="Arial"/>
        <family val="2"/>
      </rPr>
      <t>2.</t>
    </r>
    <r>
      <rPr>
        <sz val="11"/>
        <rFont val="Arial"/>
        <family val="2"/>
      </rPr>
      <t xml:space="preserve"> Que durante el año 2019 se gestionó el trámite de los expedientes 2017 y 2018 conforme al Plan de Mejoramiento. En total fueron 132 actuaciones que se discriminan de esta forma: 
</t>
    </r>
    <r>
      <rPr>
        <b/>
        <sz val="11"/>
        <rFont val="Arial"/>
        <family val="2"/>
      </rPr>
      <t>A. Visita y elaboración de Informe: 2
B. En Seguimiento (Ya cuenta con Resolución): 88
C. Devolución por oficina de notificaciones: 29 (Resoluciones: 2)
D. Firma del Secretario General: 1
E. Liquidar y programar visita: 1
F. Oficina de Notificaciones: 11</t>
    </r>
    <r>
      <rPr>
        <sz val="11"/>
        <rFont val="Arial"/>
        <family val="2"/>
      </rPr>
      <t xml:space="preserve">
Se puede establecer que 90 concesiones, es decir, el  11,7% obtuvieron respuesta de fondo en el año 2019, que corresponden a 56 trámites del año 2017 y a 34 trámites del año 2018.
</t>
    </r>
    <r>
      <rPr>
        <b/>
        <sz val="11"/>
        <rFont val="Arial"/>
        <family val="2"/>
      </rPr>
      <t>3.</t>
    </r>
    <r>
      <rPr>
        <sz val="11"/>
        <rFont val="Arial"/>
        <family val="2"/>
      </rPr>
      <t xml:space="preserve"> Que durante el año 2020, previa salvedad del cambio de administración y en atención a la declaratoria por parte del Gobierno Nacional, de la emergencia sanitaria por causa del CORONAVIRUS “COVID-19”, sumado al aislamiento preventivo obligatorio de todas las personas habitantes de la República de Colombia ordenado mediante Decreto 457 de 2020, esta Corporación ha resuelto mediante Resoluciones No. 200 del 16 de marzo de 2020, No. 213 del 31 de marzo, No. 221 del 13 de abril, No. 230 del 27 de abril, No. 238 del 08 de mayo, No. 243 del 26 de mayo y la No. 254 del 01 de Junio de 2020 y 363 de Junio de 2020, entre otras medidas, la restricción del acceso a usuario en sus instalaciones, el aplazamiento en forma preventiva de las visitas y la suspensión de los términos dentro de los diferentes procesos ambientales, lo que ha impedido el cumplimiento acelerado de la decisión de fondo que requiere cada trámite. 
Pese a lo anterior esta administración ha logrado </t>
    </r>
    <r>
      <rPr>
        <b/>
        <sz val="11"/>
        <rFont val="Arial"/>
        <family val="2"/>
      </rPr>
      <t>gestionar 516 trámites</t>
    </r>
    <r>
      <rPr>
        <sz val="11"/>
        <rFont val="Arial"/>
        <family val="2"/>
      </rPr>
      <t xml:space="preserve">, distribuidos en las siguientes etapas:
</t>
    </r>
    <r>
      <rPr>
        <b/>
        <sz val="11"/>
        <rFont val="Arial"/>
        <family val="2"/>
      </rPr>
      <t>A. Asignar Técnico: 1
B. Visita y elaboración de Informe Técnico: 3
C.  Revisar Informe Técnico: 2
D. Seguimiento Concesiones (Ya cuenta con resolución): 3
E. Requerimiento 30 días: 100
F. Remitir a coordinador para visto bueno: 1
G. Devolución por oficina de Notificaciones: 156 (Resoluciones: 122 Autos de Inicio: 34)
H. Firma del Secretario General: 8
I. Corrección de acto administrativo: 2
J. Liquidar y programar visita: 14
K. Revisar y dar impulso: 70 
L. Remitir a coordinador: 1
M. Programar nueva visita: 11
N. Auto de inicio: 33
Ñ. Oficina de Notificaciones: 109 (Auto de inicio: 62 Resoluciones: 47)
O. Devolución abogado continúa trámite:2</t>
    </r>
    <r>
      <rPr>
        <sz val="11"/>
        <rFont val="Arial"/>
        <family val="2"/>
      </rPr>
      <t xml:space="preserve">
Es decir, se emitieron 172 resoluciones en el año 2020, siendo este un 22,3% de avance, de las cuales 99 corresponden a concesiones del año 2017 y 73 corresponden a concesiones del año 2018.
4. Que en resumen, los avances realizados desde la radicación inicial de los trámites a la fecha son los siguientes: 
</t>
    </r>
    <r>
      <rPr>
        <b/>
        <sz val="11"/>
        <rFont val="Arial"/>
        <family val="2"/>
      </rPr>
      <t>A. Trámites con respuesta de Fondo: 322 que corresponde al 42%
B. Trámites con impulso procesal de 2020: 350 que corresponde 45%
C. Trámites pendientes: 99 que corresponden al 13%</t>
    </r>
    <r>
      <rPr>
        <sz val="11"/>
        <rFont val="Arial"/>
        <family val="2"/>
      </rPr>
      <t xml:space="preserve">
Es decir,</t>
    </r>
    <r>
      <rPr>
        <b/>
        <sz val="11"/>
        <rFont val="Arial"/>
        <family val="2"/>
      </rPr>
      <t xml:space="preserve"> se gestionaron en total 672 trámites </t>
    </r>
    <r>
      <rPr>
        <sz val="11"/>
        <rFont val="Arial"/>
        <family val="2"/>
      </rPr>
      <t xml:space="preserve">del total de 771 solicitudes, lo que </t>
    </r>
    <r>
      <rPr>
        <b/>
        <sz val="11"/>
        <rFont val="Arial"/>
        <family val="2"/>
      </rPr>
      <t>corresponde a un 87% del total de solicitudes de concesiones de aguas radicadas en los años 2017 y 2018.</t>
    </r>
    <r>
      <rPr>
        <sz val="11"/>
        <rFont val="Arial"/>
        <family val="2"/>
      </rPr>
      <t xml:space="preserve">
Anexo Archivo en Excel con Informe generado a partir del Sistema SINCA del SIC.
</t>
    </r>
  </si>
</sst>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F800]dddd\,\ mmmm\ dd\,\ yyyy"/>
  </numFmts>
  <fonts count="52">
    <font>
      <sz val="10"/>
      <name val="Arial"/>
      <family val="0"/>
    </font>
    <font>
      <sz val="11"/>
      <color indexed="8"/>
      <name val="Calibri"/>
      <family val="2"/>
    </font>
    <font>
      <b/>
      <sz val="10"/>
      <name val="Arial"/>
      <family val="2"/>
    </font>
    <font>
      <sz val="11"/>
      <name val="Arial"/>
      <family val="2"/>
    </font>
    <font>
      <sz val="10"/>
      <name val="Calibri"/>
      <family val="2"/>
    </font>
    <font>
      <sz val="8"/>
      <name val="Arial"/>
      <family val="2"/>
    </font>
    <font>
      <b/>
      <sz val="9"/>
      <name val="Arial"/>
      <family val="2"/>
    </font>
    <font>
      <sz val="9"/>
      <name val="Arial"/>
      <family val="2"/>
    </font>
    <font>
      <b/>
      <sz val="11"/>
      <name val="Arial"/>
      <family val="2"/>
    </font>
    <font>
      <sz val="9"/>
      <name val="Calibri"/>
      <family val="2"/>
    </font>
    <font>
      <b/>
      <sz val="11"/>
      <color indexed="9"/>
      <name val="Arial"/>
      <family val="2"/>
    </font>
    <font>
      <b/>
      <sz val="18"/>
      <name val="Calibri"/>
      <family val="2"/>
    </font>
    <font>
      <b/>
      <i/>
      <sz val="8"/>
      <name val="Arial"/>
      <family val="2"/>
    </font>
    <font>
      <sz val="14"/>
      <name val="Arial"/>
      <family val="2"/>
    </font>
    <font>
      <sz val="12"/>
      <name val="Arial"/>
      <family val="2"/>
    </font>
    <font>
      <b/>
      <sz val="12"/>
      <name val="Arial"/>
      <family val="2"/>
    </font>
    <font>
      <sz val="12"/>
      <name val="Calibri"/>
      <family val="2"/>
    </font>
    <font>
      <u val="single"/>
      <sz val="11"/>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style="medium"/>
      <right/>
      <top/>
      <bottom style="medium"/>
    </border>
    <border>
      <left/>
      <right style="medium"/>
      <top style="medium"/>
      <bottom style="thin"/>
    </border>
    <border>
      <left/>
      <right style="medium"/>
      <top style="thin"/>
      <bottom/>
    </border>
    <border>
      <left style="medium"/>
      <right style="medium"/>
      <top style="medium"/>
      <bottom style="thin"/>
    </border>
    <border>
      <left style="medium"/>
      <right style="medium"/>
      <top style="thin"/>
      <bottom style="medium"/>
    </border>
    <border>
      <left style="medium"/>
      <right/>
      <top/>
      <bottom/>
    </border>
    <border>
      <left/>
      <right/>
      <top style="medium"/>
      <bottom/>
    </border>
    <border>
      <left/>
      <right style="medium"/>
      <top style="medium"/>
      <bottom/>
    </border>
    <border>
      <left/>
      <right style="medium"/>
      <top/>
      <bottom/>
    </border>
    <border>
      <left/>
      <right style="medium"/>
      <top/>
      <bottom style="medium"/>
    </border>
    <border>
      <left/>
      <right style="thin"/>
      <top/>
      <bottom style="medium"/>
    </border>
    <border>
      <left style="thin"/>
      <right/>
      <top/>
      <bottom style="medium"/>
    </border>
    <border>
      <left style="thin"/>
      <right style="medium"/>
      <top style="medium"/>
      <bottom style="thin"/>
    </border>
    <border>
      <left style="thin"/>
      <right style="medium"/>
      <top style="thin"/>
      <bottom style="medium"/>
    </border>
    <border>
      <left style="thin"/>
      <right style="medium"/>
      <top/>
      <bottom/>
    </border>
    <border>
      <left style="thin"/>
      <right style="medium"/>
      <top style="medium"/>
      <bottom style="medium"/>
    </border>
    <border>
      <left style="medium"/>
      <right style="thin"/>
      <top style="medium"/>
      <bottom style="medium"/>
    </border>
    <border>
      <left style="thin"/>
      <right style="thin"/>
      <top style="medium"/>
      <bottom style="medium"/>
    </border>
    <border>
      <left style="thin"/>
      <right style="thin"/>
      <top style="medium"/>
      <bottom style="thin"/>
    </border>
    <border>
      <left/>
      <right style="thin"/>
      <top style="medium"/>
      <bottom style="thin"/>
    </border>
    <border>
      <left style="thin"/>
      <right style="thin"/>
      <top/>
      <bottom style="medium"/>
    </border>
    <border>
      <left style="medium"/>
      <right style="medium"/>
      <top/>
      <bottom style="medium"/>
    </border>
    <border>
      <left style="thin"/>
      <right style="thin"/>
      <top/>
      <bottom style="thin"/>
    </border>
    <border>
      <left/>
      <right style="thin"/>
      <top/>
      <bottom style="thin"/>
    </border>
    <border>
      <left style="medium"/>
      <right style="medium"/>
      <top/>
      <bottom style="thin"/>
    </border>
    <border>
      <left style="thin"/>
      <right style="thin"/>
      <top style="thin"/>
      <bottom style="medium"/>
    </border>
    <border>
      <left style="thin"/>
      <right/>
      <top style="medium"/>
      <bottom style="thin"/>
    </border>
    <border>
      <left style="thin"/>
      <right/>
      <top style="thin"/>
      <bottom style="medium"/>
    </border>
    <border>
      <left/>
      <right style="thin"/>
      <top style="medium"/>
      <bottom style="medium"/>
    </border>
    <border>
      <left style="medium"/>
      <right style="medium"/>
      <top style="medium"/>
      <bottom style="medium"/>
    </border>
    <border>
      <left style="thin"/>
      <right style="thin"/>
      <top style="thin"/>
      <bottom style="thin"/>
    </border>
    <border>
      <left style="thin"/>
      <right style="medium"/>
      <top style="thin"/>
      <bottom style="thin"/>
    </border>
    <border>
      <left style="thin"/>
      <right style="thin"/>
      <top/>
      <bottom/>
    </border>
    <border>
      <left style="thin"/>
      <right/>
      <top/>
      <bottom style="thin"/>
    </border>
    <border>
      <left style="thin"/>
      <right style="medium"/>
      <top style="thin"/>
      <bottom/>
    </border>
    <border>
      <left style="thin"/>
      <right style="medium"/>
      <top/>
      <bottom style="thin"/>
    </border>
    <border>
      <left style="medium"/>
      <right style="medium"/>
      <top/>
      <bottom/>
    </border>
    <border>
      <left style="thin"/>
      <right style="thin"/>
      <top style="medium"/>
      <bottom/>
    </border>
    <border>
      <left style="medium"/>
      <right style="thin"/>
      <top style="medium"/>
      <bottom/>
    </border>
    <border>
      <left style="medium"/>
      <right style="thin"/>
      <top/>
      <bottom style="medium"/>
    </border>
    <border>
      <left style="thin"/>
      <right style="medium"/>
      <top style="medium"/>
      <bottom/>
    </border>
    <border>
      <left style="thin"/>
      <right style="medium"/>
      <top/>
      <bottom style="medium"/>
    </border>
    <border>
      <left style="medium"/>
      <right style="thin"/>
      <top/>
      <bottom/>
    </border>
    <border>
      <left style="medium"/>
      <right/>
      <top style="medium"/>
      <bottom/>
    </border>
    <border>
      <left style="medium"/>
      <right style="medium"/>
      <top style="medium"/>
      <bottom/>
    </border>
    <border>
      <left style="medium"/>
      <right style="thin"/>
      <top style="thin"/>
      <bottom/>
    </border>
    <border>
      <left style="thin"/>
      <right style="thin"/>
      <top style="thin"/>
      <bottom/>
    </border>
    <border>
      <left style="thin"/>
      <right/>
      <top style="thin"/>
      <bottom/>
    </border>
    <border>
      <left style="medium"/>
      <right/>
      <top style="thin"/>
      <bottom style="medium"/>
    </border>
    <border>
      <left/>
      <right style="medium"/>
      <top style="thin"/>
      <bottom style="medium"/>
    </border>
    <border>
      <left style="medium"/>
      <right/>
      <top style="medium"/>
      <bottom style="thin"/>
    </border>
    <border>
      <left/>
      <right/>
      <top style="medium"/>
      <bottom style="thin"/>
    </border>
    <border>
      <left/>
      <right/>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s>
  <cellStyleXfs count="2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0" fillId="0" borderId="0">
      <alignment/>
      <protection/>
    </xf>
    <xf numFmtId="0" fontId="0"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0" fillId="0" borderId="0">
      <alignment/>
      <protection/>
    </xf>
    <xf numFmtId="0" fontId="0" fillId="0" borderId="0">
      <alignment/>
      <protection/>
    </xf>
    <xf numFmtId="0" fontId="34" fillId="0" borderId="0">
      <alignment/>
      <protection/>
    </xf>
    <xf numFmtId="0" fontId="3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282">
    <xf numFmtId="0" fontId="0" fillId="0" borderId="0" xfId="0" applyAlignment="1">
      <alignment/>
    </xf>
    <xf numFmtId="0" fontId="4" fillId="0" borderId="0" xfId="52" applyFont="1" applyFill="1" applyAlignment="1" applyProtection="1">
      <alignment vertical="center" wrapText="1"/>
      <protection/>
    </xf>
    <xf numFmtId="0" fontId="7" fillId="0" borderId="0" xfId="0" applyFont="1" applyFill="1" applyBorder="1" applyAlignment="1" applyProtection="1">
      <alignment vertical="center" wrapText="1"/>
      <protection/>
    </xf>
    <xf numFmtId="0" fontId="7" fillId="0" borderId="0" xfId="0" applyFont="1" applyFill="1" applyAlignment="1" applyProtection="1">
      <alignment vertical="center" wrapText="1"/>
      <protection/>
    </xf>
    <xf numFmtId="0" fontId="7" fillId="0" borderId="0" xfId="0" applyFont="1" applyFill="1" applyBorder="1" applyAlignment="1" applyProtection="1">
      <alignment horizontal="left" vertical="center" wrapText="1"/>
      <protection/>
    </xf>
    <xf numFmtId="0" fontId="7" fillId="0" borderId="10" xfId="0" applyFont="1" applyFill="1" applyBorder="1" applyAlignment="1" applyProtection="1">
      <alignment vertical="center" wrapText="1"/>
      <protection/>
    </xf>
    <xf numFmtId="165" fontId="0" fillId="0" borderId="0" xfId="0" applyNumberFormat="1" applyFont="1" applyFill="1" applyAlignment="1" applyProtection="1">
      <alignment horizontal="center" vertical="center" wrapText="1"/>
      <protection/>
    </xf>
    <xf numFmtId="14" fontId="8" fillId="0" borderId="0" xfId="0" applyNumberFormat="1" applyFont="1" applyFill="1" applyBorder="1" applyAlignment="1" applyProtection="1">
      <alignment horizontal="left" vertical="center" wrapText="1"/>
      <protection/>
    </xf>
    <xf numFmtId="0" fontId="0" fillId="0" borderId="11"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7" fillId="0" borderId="0" xfId="0" applyFont="1" applyFill="1" applyAlignment="1" applyProtection="1">
      <alignment horizontal="center" vertical="center" wrapText="1"/>
      <protection/>
    </xf>
    <xf numFmtId="0" fontId="0" fillId="0" borderId="0" xfId="0" applyFont="1" applyFill="1" applyAlignment="1" applyProtection="1">
      <alignment vertical="center" wrapText="1"/>
      <protection/>
    </xf>
    <xf numFmtId="14" fontId="51" fillId="0" borderId="0" xfId="0" applyNumberFormat="1" applyFont="1" applyFill="1" applyBorder="1" applyAlignment="1" applyProtection="1">
      <alignment horizontal="left" vertical="center" wrapText="1"/>
      <protection/>
    </xf>
    <xf numFmtId="0" fontId="0" fillId="0" borderId="10" xfId="0" applyFont="1" applyFill="1" applyBorder="1" applyAlignment="1" applyProtection="1">
      <alignment vertical="center" wrapText="1"/>
      <protection/>
    </xf>
    <xf numFmtId="0" fontId="0" fillId="0" borderId="0" xfId="0" applyFont="1" applyFill="1" applyAlignment="1" applyProtection="1">
      <alignment horizontal="right" vertical="center" wrapText="1"/>
      <protection/>
    </xf>
    <xf numFmtId="0" fontId="7"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right" vertical="center" wrapText="1"/>
      <protection/>
    </xf>
    <xf numFmtId="0" fontId="3" fillId="0" borderId="0" xfId="0" applyFont="1" applyFill="1" applyBorder="1" applyAlignment="1" applyProtection="1">
      <alignment vertical="center" wrapText="1"/>
      <protection/>
    </xf>
    <xf numFmtId="0" fontId="3" fillId="0" borderId="0" xfId="0" applyFont="1" applyFill="1" applyAlignment="1" applyProtection="1">
      <alignment vertical="center" wrapText="1"/>
      <protection/>
    </xf>
    <xf numFmtId="0" fontId="0" fillId="0" borderId="0" xfId="0" applyFont="1" applyFill="1" applyBorder="1" applyAlignment="1" applyProtection="1">
      <alignment horizontal="right" vertical="center" wrapText="1"/>
      <protection/>
    </xf>
    <xf numFmtId="165" fontId="3" fillId="0" borderId="0" xfId="0" applyNumberFormat="1" applyFont="1" applyFill="1" applyBorder="1" applyAlignment="1" applyProtection="1">
      <alignment vertical="center" wrapText="1"/>
      <protection/>
    </xf>
    <xf numFmtId="165" fontId="0" fillId="0" borderId="0" xfId="0" applyNumberFormat="1" applyFont="1" applyFill="1" applyBorder="1" applyAlignment="1" applyProtection="1">
      <alignment vertical="center" wrapText="1"/>
      <protection/>
    </xf>
    <xf numFmtId="3" fontId="7" fillId="0" borderId="12" xfId="0" applyNumberFormat="1" applyFont="1" applyFill="1" applyBorder="1" applyAlignment="1" applyProtection="1">
      <alignment vertical="center" wrapText="1"/>
      <protection/>
    </xf>
    <xf numFmtId="3" fontId="7" fillId="0" borderId="13" xfId="0" applyNumberFormat="1" applyFont="1" applyFill="1" applyBorder="1" applyAlignment="1" applyProtection="1">
      <alignment vertical="center" wrapText="1"/>
      <protection/>
    </xf>
    <xf numFmtId="165" fontId="8" fillId="0" borderId="14" xfId="0" applyNumberFormat="1" applyFont="1" applyFill="1" applyBorder="1" applyAlignment="1" applyProtection="1">
      <alignment vertical="center" wrapText="1"/>
      <protection/>
    </xf>
    <xf numFmtId="165" fontId="8" fillId="0" borderId="15" xfId="0" applyNumberFormat="1" applyFont="1" applyFill="1" applyBorder="1" applyAlignment="1" applyProtection="1">
      <alignment vertical="center" wrapText="1"/>
      <protection/>
    </xf>
    <xf numFmtId="0" fontId="3" fillId="0" borderId="16"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10" fontId="0" fillId="0" borderId="0" xfId="0" applyNumberFormat="1" applyFont="1" applyFill="1" applyBorder="1" applyAlignment="1" applyProtection="1">
      <alignment horizontal="center" vertical="center" wrapText="1"/>
      <protection/>
    </xf>
    <xf numFmtId="10" fontId="3" fillId="0" borderId="0" xfId="0" applyNumberFormat="1" applyFont="1" applyFill="1" applyBorder="1" applyAlignment="1" applyProtection="1">
      <alignment horizontal="center" vertical="center" wrapText="1"/>
      <protection/>
    </xf>
    <xf numFmtId="10" fontId="7"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2" fillId="0" borderId="0" xfId="0" applyFont="1" applyFill="1" applyBorder="1" applyAlignment="1" applyProtection="1">
      <alignment vertical="center" wrapText="1"/>
      <protection/>
    </xf>
    <xf numFmtId="10" fontId="2" fillId="0" borderId="0" xfId="0" applyNumberFormat="1"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2" fillId="0" borderId="0" xfId="0" applyFont="1" applyFill="1" applyAlignment="1" applyProtection="1">
      <alignment vertical="center" wrapText="1"/>
      <protection/>
    </xf>
    <xf numFmtId="165" fontId="0" fillId="0" borderId="0" xfId="0" applyNumberFormat="1" applyFont="1" applyFill="1" applyBorder="1" applyAlignment="1" applyProtection="1">
      <alignment horizontal="center" vertical="center" wrapText="1"/>
      <protection/>
    </xf>
    <xf numFmtId="0" fontId="13" fillId="0" borderId="0" xfId="0" applyFont="1" applyFill="1" applyAlignment="1" applyProtection="1">
      <alignment vertical="center" wrapText="1"/>
      <protection/>
    </xf>
    <xf numFmtId="165" fontId="12" fillId="0" borderId="16" xfId="0"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center" wrapText="1"/>
      <protection/>
    </xf>
    <xf numFmtId="165" fontId="0" fillId="0" borderId="10" xfId="0" applyNumberFormat="1"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166" fontId="11" fillId="0" borderId="0" xfId="0" applyNumberFormat="1" applyFont="1" applyFill="1" applyAlignment="1" applyProtection="1">
      <alignment horizontal="center" vertical="center" wrapText="1"/>
      <protection/>
    </xf>
    <xf numFmtId="0" fontId="11" fillId="0" borderId="0" xfId="0" applyFont="1" applyFill="1" applyAlignment="1" applyProtection="1">
      <alignment horizontal="center" vertical="center" wrapText="1"/>
      <protection/>
    </xf>
    <xf numFmtId="0" fontId="0" fillId="0" borderId="0" xfId="0" applyFont="1" applyFill="1" applyBorder="1" applyAlignment="1" applyProtection="1">
      <alignment vertical="center" wrapText="1"/>
      <protection/>
    </xf>
    <xf numFmtId="0" fontId="2" fillId="0" borderId="0" xfId="0" applyFont="1" applyFill="1" applyBorder="1" applyAlignment="1" applyProtection="1">
      <alignment horizontal="right" vertical="center" wrapText="1"/>
      <protection/>
    </xf>
    <xf numFmtId="0" fontId="9" fillId="0" borderId="0" xfId="52" applyFont="1" applyFill="1" applyBorder="1" applyAlignment="1" applyProtection="1">
      <alignment horizontal="left" vertical="center" wrapText="1"/>
      <protection/>
    </xf>
    <xf numFmtId="164" fontId="0" fillId="0" borderId="0" xfId="0" applyNumberFormat="1" applyFont="1" applyFill="1" applyBorder="1" applyAlignment="1" applyProtection="1">
      <alignment horizontal="center" vertical="center" wrapText="1"/>
      <protection/>
    </xf>
    <xf numFmtId="2" fontId="0" fillId="0" borderId="0" xfId="0" applyNumberFormat="1" applyFont="1" applyFill="1" applyBorder="1" applyAlignment="1" applyProtection="1">
      <alignment horizontal="center" vertical="center" wrapText="1"/>
      <protection/>
    </xf>
    <xf numFmtId="0" fontId="2" fillId="0" borderId="0" xfId="0" applyFont="1" applyFill="1" applyAlignment="1" applyProtection="1">
      <alignment horizontal="right" vertical="center" wrapText="1"/>
      <protection/>
    </xf>
    <xf numFmtId="0" fontId="2"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vertical="center" wrapText="1"/>
      <protection/>
    </xf>
    <xf numFmtId="0" fontId="11" fillId="0" borderId="0" xfId="0" applyFont="1" applyFill="1" applyAlignment="1" applyProtection="1">
      <alignment horizontal="center" vertical="center" wrapText="1"/>
      <protection/>
    </xf>
    <xf numFmtId="166" fontId="11" fillId="0" borderId="0" xfId="0" applyNumberFormat="1" applyFont="1" applyFill="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10" xfId="0" applyFont="1" applyFill="1" applyBorder="1" applyAlignment="1" applyProtection="1">
      <alignment horizontal="right" vertical="center" wrapText="1"/>
      <protection/>
    </xf>
    <xf numFmtId="166" fontId="8" fillId="0" borderId="0" xfId="0" applyNumberFormat="1" applyFont="1" applyFill="1" applyAlignment="1" applyProtection="1">
      <alignment horizontal="center" vertical="center" wrapText="1"/>
      <protection/>
    </xf>
    <xf numFmtId="0" fontId="8" fillId="0" borderId="0" xfId="0" applyFont="1" applyFill="1" applyAlignment="1" applyProtection="1">
      <alignment horizontal="center" vertical="center" wrapText="1"/>
      <protection/>
    </xf>
    <xf numFmtId="0" fontId="3" fillId="0" borderId="0" xfId="52" applyFont="1" applyFill="1" applyAlignment="1" applyProtection="1">
      <alignment vertical="center" wrapText="1"/>
      <protection/>
    </xf>
    <xf numFmtId="0" fontId="6" fillId="0" borderId="17" xfId="0" applyFont="1" applyFill="1" applyBorder="1" applyAlignment="1" applyProtection="1">
      <alignment horizontal="center" vertical="center" wrapText="1"/>
      <protection/>
    </xf>
    <xf numFmtId="0" fontId="2" fillId="0" borderId="18" xfId="0" applyFont="1" applyFill="1" applyBorder="1" applyAlignment="1" applyProtection="1">
      <alignment vertical="center" wrapText="1"/>
      <protection/>
    </xf>
    <xf numFmtId="0" fontId="3" fillId="0" borderId="19" xfId="0" applyFont="1" applyFill="1" applyBorder="1" applyAlignment="1" applyProtection="1">
      <alignment vertical="center" wrapText="1"/>
      <protection/>
    </xf>
    <xf numFmtId="0" fontId="0"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2" fillId="0" borderId="19" xfId="0" applyFont="1" applyFill="1" applyBorder="1" applyAlignment="1" applyProtection="1">
      <alignment horizontal="left" vertical="center" wrapText="1"/>
      <protection/>
    </xf>
    <xf numFmtId="0" fontId="0" fillId="0" borderId="20" xfId="0" applyFont="1" applyFill="1" applyBorder="1" applyAlignment="1" applyProtection="1">
      <alignment vertical="center" wrapText="1"/>
      <protection/>
    </xf>
    <xf numFmtId="166" fontId="11" fillId="0" borderId="0" xfId="52" applyNumberFormat="1" applyFont="1" applyFill="1" applyAlignment="1" applyProtection="1">
      <alignment horizontal="center" vertical="center" wrapText="1"/>
      <protection/>
    </xf>
    <xf numFmtId="0" fontId="11" fillId="0" borderId="0" xfId="52" applyFont="1" applyFill="1" applyAlignment="1" applyProtection="1">
      <alignment horizontal="center" vertical="center" wrapText="1"/>
      <protection/>
    </xf>
    <xf numFmtId="0" fontId="6" fillId="33" borderId="21" xfId="0" applyFont="1" applyFill="1" applyBorder="1" applyAlignment="1" applyProtection="1">
      <alignment horizontal="center" vertical="center" wrapText="1"/>
      <protection/>
    </xf>
    <xf numFmtId="0" fontId="6" fillId="33" borderId="22" xfId="0" applyFont="1" applyFill="1" applyBorder="1" applyAlignment="1" applyProtection="1">
      <alignment horizontal="center" vertical="center" wrapText="1"/>
      <protection/>
    </xf>
    <xf numFmtId="49" fontId="0" fillId="33" borderId="23" xfId="0" applyNumberFormat="1" applyFont="1" applyFill="1" applyBorder="1" applyAlignment="1" applyProtection="1">
      <alignment horizontal="center" vertical="center" wrapText="1"/>
      <protection/>
    </xf>
    <xf numFmtId="49" fontId="0" fillId="33" borderId="24" xfId="0" applyNumberFormat="1" applyFont="1" applyFill="1" applyBorder="1" applyAlignment="1" applyProtection="1">
      <alignment horizontal="center" vertical="center" wrapText="1"/>
      <protection/>
    </xf>
    <xf numFmtId="166" fontId="11" fillId="0" borderId="0" xfId="52" applyNumberFormat="1" applyFont="1" applyFill="1" applyAlignment="1" applyProtection="1">
      <alignment horizontal="center" vertical="center" wrapText="1"/>
      <protection/>
    </xf>
    <xf numFmtId="0" fontId="11" fillId="0" borderId="0" xfId="52" applyFont="1" applyFill="1" applyAlignment="1" applyProtection="1">
      <alignment horizontal="center" vertical="center" wrapText="1"/>
      <protection/>
    </xf>
    <xf numFmtId="49" fontId="0" fillId="33" borderId="25" xfId="0" applyNumberFormat="1" applyFont="1" applyFill="1" applyBorder="1" applyAlignment="1" applyProtection="1">
      <alignment horizontal="center" vertical="center" wrapText="1"/>
      <protection/>
    </xf>
    <xf numFmtId="49" fontId="0" fillId="34" borderId="26" xfId="0" applyNumberFormat="1" applyFont="1" applyFill="1" applyBorder="1" applyAlignment="1" applyProtection="1">
      <alignment horizontal="center" vertical="center" wrapText="1"/>
      <protection/>
    </xf>
    <xf numFmtId="0" fontId="14" fillId="34" borderId="27" xfId="0" applyFont="1" applyFill="1" applyBorder="1" applyAlignment="1" applyProtection="1">
      <alignment horizontal="center" vertical="center" wrapText="1"/>
      <protection/>
    </xf>
    <xf numFmtId="0" fontId="14" fillId="34" borderId="28" xfId="0" applyFont="1" applyFill="1" applyBorder="1" applyAlignment="1" applyProtection="1">
      <alignment horizontal="center" vertical="center" wrapText="1"/>
      <protection/>
    </xf>
    <xf numFmtId="0" fontId="14" fillId="33" borderId="27" xfId="0" applyFont="1" applyFill="1" applyBorder="1" applyAlignment="1" applyProtection="1">
      <alignment horizontal="center" vertical="center" wrapText="1"/>
      <protection/>
    </xf>
    <xf numFmtId="0" fontId="14" fillId="33" borderId="28" xfId="0" applyFont="1" applyFill="1" applyBorder="1" applyAlignment="1" applyProtection="1">
      <alignment horizontal="center" vertical="center" wrapText="1"/>
      <protection/>
    </xf>
    <xf numFmtId="0" fontId="14" fillId="33" borderId="29" xfId="69" applyFont="1" applyFill="1" applyBorder="1" applyAlignment="1" applyProtection="1">
      <alignment horizontal="left" vertical="center" wrapText="1"/>
      <protection locked="0"/>
    </xf>
    <xf numFmtId="9" fontId="14" fillId="33" borderId="29" xfId="69" applyNumberFormat="1" applyFont="1" applyFill="1" applyBorder="1" applyAlignment="1" applyProtection="1">
      <alignment horizontal="center" vertical="center" wrapText="1"/>
      <protection locked="0"/>
    </xf>
    <xf numFmtId="0" fontId="15" fillId="33" borderId="29" xfId="69" applyFont="1" applyFill="1" applyBorder="1" applyAlignment="1" applyProtection="1">
      <alignment horizontal="center" vertical="center" wrapText="1"/>
      <protection locked="0"/>
    </xf>
    <xf numFmtId="15" fontId="14" fillId="33" borderId="29" xfId="69" applyNumberFormat="1" applyFont="1" applyFill="1" applyBorder="1" applyAlignment="1" applyProtection="1">
      <alignment horizontal="center" vertical="center" wrapText="1"/>
      <protection locked="0"/>
    </xf>
    <xf numFmtId="15" fontId="14" fillId="33" borderId="30" xfId="69" applyNumberFormat="1" applyFont="1" applyFill="1" applyBorder="1" applyAlignment="1" applyProtection="1">
      <alignment horizontal="center" vertical="center" wrapText="1"/>
      <protection locked="0"/>
    </xf>
    <xf numFmtId="164" fontId="14" fillId="33" borderId="29" xfId="69" applyNumberFormat="1" applyFont="1" applyFill="1" applyBorder="1" applyAlignment="1" applyProtection="1">
      <alignment horizontal="center" vertical="center" wrapText="1"/>
      <protection/>
    </xf>
    <xf numFmtId="1" fontId="15" fillId="33" borderId="29" xfId="0" applyNumberFormat="1" applyFont="1" applyFill="1" applyBorder="1" applyAlignment="1" applyProtection="1">
      <alignment horizontal="center" vertical="center" wrapText="1"/>
      <protection locked="0"/>
    </xf>
    <xf numFmtId="9" fontId="15" fillId="33" borderId="29" xfId="208" applyNumberFormat="1" applyFont="1" applyFill="1" applyBorder="1" applyAlignment="1" applyProtection="1">
      <alignment horizontal="center" vertical="center" wrapText="1"/>
      <protection/>
    </xf>
    <xf numFmtId="164" fontId="14" fillId="33" borderId="30" xfId="0" applyNumberFormat="1" applyFont="1" applyFill="1" applyBorder="1" applyAlignment="1" applyProtection="1">
      <alignment horizontal="center" vertical="center" wrapText="1"/>
      <protection/>
    </xf>
    <xf numFmtId="164" fontId="14" fillId="33" borderId="29" xfId="0" applyNumberFormat="1" applyFont="1" applyFill="1" applyBorder="1" applyAlignment="1" applyProtection="1">
      <alignment horizontal="center" vertical="center" wrapText="1"/>
      <protection/>
    </xf>
    <xf numFmtId="0" fontId="14" fillId="33" borderId="29" xfId="0" applyFont="1" applyFill="1" applyBorder="1" applyAlignment="1" applyProtection="1">
      <alignment horizontal="center" vertical="center" wrapText="1"/>
      <protection/>
    </xf>
    <xf numFmtId="0" fontId="14" fillId="33" borderId="14" xfId="0" applyFont="1" applyFill="1" applyBorder="1" applyAlignment="1" applyProtection="1">
      <alignment horizontal="left" vertical="center" wrapText="1"/>
      <protection/>
    </xf>
    <xf numFmtId="0" fontId="14" fillId="33" borderId="31" xfId="69" applyFont="1" applyFill="1" applyBorder="1" applyAlignment="1" applyProtection="1">
      <alignment horizontal="left" vertical="center" wrapText="1"/>
      <protection locked="0"/>
    </xf>
    <xf numFmtId="1" fontId="14" fillId="33" borderId="31" xfId="69" applyNumberFormat="1" applyFont="1" applyFill="1" applyBorder="1" applyAlignment="1" applyProtection="1">
      <alignment horizontal="center" vertical="center" wrapText="1"/>
      <protection locked="0"/>
    </xf>
    <xf numFmtId="0" fontId="15" fillId="33" borderId="31" xfId="69" applyFont="1" applyFill="1" applyBorder="1" applyAlignment="1" applyProtection="1">
      <alignment horizontal="center" vertical="center" wrapText="1"/>
      <protection locked="0"/>
    </xf>
    <xf numFmtId="15" fontId="14" fillId="33" borderId="31" xfId="69" applyNumberFormat="1" applyFont="1" applyFill="1" applyBorder="1" applyAlignment="1" applyProtection="1">
      <alignment horizontal="center" vertical="center" wrapText="1"/>
      <protection locked="0"/>
    </xf>
    <xf numFmtId="15" fontId="14" fillId="33" borderId="21" xfId="69" applyNumberFormat="1" applyFont="1" applyFill="1" applyBorder="1" applyAlignment="1" applyProtection="1">
      <alignment horizontal="center" vertical="center" wrapText="1"/>
      <protection locked="0"/>
    </xf>
    <xf numFmtId="164" fontId="14" fillId="33" borderId="31" xfId="69" applyNumberFormat="1" applyFont="1" applyFill="1" applyBorder="1" applyAlignment="1" applyProtection="1">
      <alignment horizontal="center" vertical="center" wrapText="1"/>
      <protection/>
    </xf>
    <xf numFmtId="1" fontId="15" fillId="33" borderId="31" xfId="0" applyNumberFormat="1" applyFont="1" applyFill="1" applyBorder="1" applyAlignment="1" applyProtection="1">
      <alignment horizontal="center" vertical="center" wrapText="1"/>
      <protection locked="0"/>
    </xf>
    <xf numFmtId="9" fontId="15" fillId="33" borderId="31" xfId="208" applyNumberFormat="1" applyFont="1" applyFill="1" applyBorder="1" applyAlignment="1" applyProtection="1">
      <alignment horizontal="center" vertical="center" wrapText="1"/>
      <protection/>
    </xf>
    <xf numFmtId="164" fontId="14" fillId="33" borderId="21" xfId="0" applyNumberFormat="1" applyFont="1" applyFill="1" applyBorder="1" applyAlignment="1" applyProtection="1">
      <alignment horizontal="center" vertical="center" wrapText="1"/>
      <protection/>
    </xf>
    <xf numFmtId="164" fontId="14" fillId="33" borderId="31" xfId="0" applyNumberFormat="1" applyFont="1" applyFill="1" applyBorder="1" applyAlignment="1" applyProtection="1">
      <alignment horizontal="center" vertical="center" wrapText="1"/>
      <protection/>
    </xf>
    <xf numFmtId="0" fontId="14" fillId="33" borderId="31" xfId="0" applyFont="1" applyFill="1" applyBorder="1" applyAlignment="1" applyProtection="1">
      <alignment horizontal="center" vertical="center" wrapText="1"/>
      <protection/>
    </xf>
    <xf numFmtId="0" fontId="14" fillId="33" borderId="32" xfId="0" applyFont="1" applyFill="1" applyBorder="1" applyAlignment="1" applyProtection="1">
      <alignment horizontal="left" vertical="center" wrapText="1"/>
      <protection/>
    </xf>
    <xf numFmtId="0" fontId="14" fillId="33" borderId="29" xfId="0" applyFont="1" applyFill="1" applyBorder="1" applyAlignment="1" applyProtection="1">
      <alignment horizontal="center" vertical="center" wrapText="1"/>
      <protection locked="0"/>
    </xf>
    <xf numFmtId="0" fontId="15" fillId="33" borderId="29" xfId="0" applyFont="1" applyFill="1" applyBorder="1" applyAlignment="1" applyProtection="1">
      <alignment horizontal="center" vertical="center" wrapText="1"/>
      <protection locked="0"/>
    </xf>
    <xf numFmtId="15" fontId="14" fillId="33" borderId="29" xfId="0" applyNumberFormat="1" applyFont="1" applyFill="1" applyBorder="1" applyAlignment="1" applyProtection="1">
      <alignment horizontal="center" vertical="center" wrapText="1"/>
      <protection locked="0"/>
    </xf>
    <xf numFmtId="0" fontId="14" fillId="33" borderId="33" xfId="69" applyFont="1" applyFill="1" applyBorder="1" applyAlignment="1" applyProtection="1">
      <alignment horizontal="left" vertical="center" wrapText="1"/>
      <protection locked="0"/>
    </xf>
    <xf numFmtId="0" fontId="14" fillId="33" borderId="33" xfId="0" applyFont="1" applyFill="1" applyBorder="1" applyAlignment="1" applyProtection="1">
      <alignment horizontal="center" vertical="center" wrapText="1"/>
      <protection locked="0"/>
    </xf>
    <xf numFmtId="0" fontId="15" fillId="33" borderId="33" xfId="0" applyFont="1" applyFill="1" applyBorder="1" applyAlignment="1" applyProtection="1">
      <alignment horizontal="center" vertical="center" wrapText="1"/>
      <protection locked="0"/>
    </xf>
    <xf numFmtId="15" fontId="14" fillId="33" borderId="33" xfId="0" applyNumberFormat="1" applyFont="1" applyFill="1" applyBorder="1" applyAlignment="1" applyProtection="1">
      <alignment horizontal="center" vertical="center" wrapText="1"/>
      <protection locked="0"/>
    </xf>
    <xf numFmtId="164" fontId="14" fillId="33" borderId="33" xfId="0" applyNumberFormat="1" applyFont="1" applyFill="1" applyBorder="1" applyAlignment="1" applyProtection="1">
      <alignment horizontal="center" vertical="center" wrapText="1"/>
      <protection/>
    </xf>
    <xf numFmtId="1" fontId="15" fillId="33" borderId="33" xfId="0" applyNumberFormat="1" applyFont="1" applyFill="1" applyBorder="1" applyAlignment="1" applyProtection="1">
      <alignment horizontal="center" vertical="center" wrapText="1"/>
      <protection locked="0"/>
    </xf>
    <xf numFmtId="9" fontId="15" fillId="33" borderId="33" xfId="208" applyNumberFormat="1" applyFont="1" applyFill="1" applyBorder="1" applyAlignment="1" applyProtection="1">
      <alignment horizontal="center" vertical="center" wrapText="1"/>
      <protection/>
    </xf>
    <xf numFmtId="164" fontId="14" fillId="33" borderId="34" xfId="0" applyNumberFormat="1" applyFont="1" applyFill="1" applyBorder="1" applyAlignment="1" applyProtection="1">
      <alignment horizontal="center" vertical="center" wrapText="1"/>
      <protection/>
    </xf>
    <xf numFmtId="0" fontId="14" fillId="33" borderId="33" xfId="0" applyFont="1" applyFill="1" applyBorder="1" applyAlignment="1" applyProtection="1">
      <alignment horizontal="center" vertical="center" wrapText="1"/>
      <protection/>
    </xf>
    <xf numFmtId="0" fontId="14" fillId="33" borderId="35" xfId="0" applyFont="1" applyFill="1" applyBorder="1" applyAlignment="1" applyProtection="1">
      <alignment horizontal="left" vertical="center" wrapText="1"/>
      <protection/>
    </xf>
    <xf numFmtId="0" fontId="14" fillId="33" borderId="31" xfId="0" applyFont="1" applyFill="1" applyBorder="1" applyAlignment="1" applyProtection="1">
      <alignment horizontal="center" vertical="center" wrapText="1"/>
      <protection locked="0"/>
    </xf>
    <xf numFmtId="0" fontId="15" fillId="33" borderId="31" xfId="0" applyFont="1" applyFill="1" applyBorder="1" applyAlignment="1" applyProtection="1">
      <alignment horizontal="center" vertical="center" wrapText="1"/>
      <protection locked="0"/>
    </xf>
    <xf numFmtId="15" fontId="14" fillId="33" borderId="31" xfId="0" applyNumberFormat="1" applyFont="1" applyFill="1" applyBorder="1" applyAlignment="1" applyProtection="1">
      <alignment horizontal="center" vertical="center" wrapText="1"/>
      <protection locked="0"/>
    </xf>
    <xf numFmtId="164" fontId="14" fillId="33" borderId="22" xfId="0" applyNumberFormat="1" applyFont="1" applyFill="1" applyBorder="1" applyAlignment="1" applyProtection="1">
      <alignment horizontal="center" vertical="center" wrapText="1"/>
      <protection/>
    </xf>
    <xf numFmtId="1" fontId="15" fillId="33" borderId="36" xfId="0" applyNumberFormat="1" applyFont="1" applyFill="1" applyBorder="1" applyAlignment="1" applyProtection="1">
      <alignment horizontal="center" vertical="center" wrapText="1"/>
      <protection locked="0"/>
    </xf>
    <xf numFmtId="0" fontId="14" fillId="33" borderId="22" xfId="0" applyFont="1" applyFill="1" applyBorder="1" applyAlignment="1" applyProtection="1">
      <alignment horizontal="center" vertical="center" wrapText="1"/>
      <protection/>
    </xf>
    <xf numFmtId="0" fontId="14" fillId="33" borderId="29" xfId="69" applyFont="1" applyFill="1" applyBorder="1" applyAlignment="1" applyProtection="1">
      <alignment horizontal="center" vertical="center" wrapText="1"/>
      <protection locked="0"/>
    </xf>
    <xf numFmtId="1" fontId="15" fillId="33" borderId="37" xfId="204" applyNumberFormat="1" applyFont="1" applyFill="1" applyBorder="1" applyAlignment="1" applyProtection="1">
      <alignment horizontal="center" vertical="center" wrapText="1"/>
      <protection locked="0"/>
    </xf>
    <xf numFmtId="9" fontId="15" fillId="33" borderId="29" xfId="0" applyNumberFormat="1" applyFont="1" applyFill="1" applyBorder="1" applyAlignment="1" applyProtection="1">
      <alignment horizontal="center" vertical="center" wrapText="1"/>
      <protection/>
    </xf>
    <xf numFmtId="0" fontId="14" fillId="33" borderId="36" xfId="69" applyFont="1" applyFill="1" applyBorder="1" applyAlignment="1" applyProtection="1">
      <alignment horizontal="left" vertical="center" wrapText="1"/>
      <protection locked="0"/>
    </xf>
    <xf numFmtId="0" fontId="14" fillId="33" borderId="36" xfId="69" applyFont="1" applyFill="1" applyBorder="1" applyAlignment="1" applyProtection="1">
      <alignment horizontal="center" vertical="center" wrapText="1"/>
      <protection locked="0"/>
    </xf>
    <xf numFmtId="0" fontId="15" fillId="33" borderId="36" xfId="69" applyFont="1" applyFill="1" applyBorder="1" applyAlignment="1" applyProtection="1">
      <alignment horizontal="center" vertical="center" wrapText="1"/>
      <protection locked="0"/>
    </xf>
    <xf numFmtId="15" fontId="14" fillId="33" borderId="36" xfId="69" applyNumberFormat="1" applyFont="1" applyFill="1" applyBorder="1" applyAlignment="1" applyProtection="1">
      <alignment horizontal="center" vertical="center" wrapText="1"/>
      <protection locked="0"/>
    </xf>
    <xf numFmtId="164" fontId="14" fillId="33" borderId="36" xfId="69" applyNumberFormat="1" applyFont="1" applyFill="1" applyBorder="1" applyAlignment="1" applyProtection="1">
      <alignment horizontal="center" vertical="center" wrapText="1"/>
      <protection/>
    </xf>
    <xf numFmtId="1" fontId="15" fillId="33" borderId="38" xfId="52" applyNumberFormat="1" applyFont="1" applyFill="1" applyBorder="1" applyAlignment="1" applyProtection="1">
      <alignment horizontal="center" vertical="center" wrapText="1"/>
      <protection locked="0"/>
    </xf>
    <xf numFmtId="9" fontId="15" fillId="33" borderId="36" xfId="0" applyNumberFormat="1" applyFont="1" applyFill="1" applyBorder="1" applyAlignment="1" applyProtection="1">
      <alignment horizontal="center" vertical="center" wrapText="1"/>
      <protection/>
    </xf>
    <xf numFmtId="164" fontId="14" fillId="33" borderId="36" xfId="0" applyNumberFormat="1" applyFont="1" applyFill="1" applyBorder="1" applyAlignment="1" applyProtection="1">
      <alignment horizontal="center" vertical="center" wrapText="1"/>
      <protection/>
    </xf>
    <xf numFmtId="0" fontId="15" fillId="33" borderId="21" xfId="0" applyFont="1" applyFill="1" applyBorder="1" applyAlignment="1" applyProtection="1">
      <alignment horizontal="left" vertical="center" wrapText="1"/>
      <protection/>
    </xf>
    <xf numFmtId="15" fontId="14" fillId="33" borderId="33" xfId="69" applyNumberFormat="1" applyFont="1" applyFill="1" applyBorder="1" applyAlignment="1" applyProtection="1">
      <alignment horizontal="center" vertical="center" wrapText="1"/>
      <protection locked="0"/>
    </xf>
    <xf numFmtId="15" fontId="14" fillId="33" borderId="34" xfId="69" applyNumberFormat="1" applyFont="1" applyFill="1" applyBorder="1" applyAlignment="1" applyProtection="1">
      <alignment horizontal="center" vertical="center" wrapText="1"/>
      <protection locked="0"/>
    </xf>
    <xf numFmtId="164" fontId="14" fillId="33" borderId="33" xfId="69" applyNumberFormat="1" applyFont="1" applyFill="1" applyBorder="1" applyAlignment="1" applyProtection="1">
      <alignment horizontal="center" vertical="center" wrapText="1"/>
      <protection/>
    </xf>
    <xf numFmtId="0" fontId="15" fillId="33" borderId="39" xfId="0" applyFont="1" applyFill="1" applyBorder="1" applyAlignment="1" applyProtection="1">
      <alignment horizontal="left" vertical="center" wrapText="1"/>
      <protection/>
    </xf>
    <xf numFmtId="0" fontId="14" fillId="33" borderId="40" xfId="0" applyFont="1" applyFill="1" applyBorder="1" applyAlignment="1" applyProtection="1">
      <alignment horizontal="left" vertical="center" wrapText="1"/>
      <protection/>
    </xf>
    <xf numFmtId="0" fontId="14" fillId="33" borderId="29" xfId="69" applyFont="1" applyFill="1" applyBorder="1" applyAlignment="1" applyProtection="1">
      <alignment horizontal="left" vertical="center" wrapText="1"/>
      <protection/>
    </xf>
    <xf numFmtId="0" fontId="14" fillId="33" borderId="29" xfId="69" applyFont="1" applyFill="1" applyBorder="1" applyAlignment="1" applyProtection="1">
      <alignment horizontal="center" vertical="center" wrapText="1"/>
      <protection/>
    </xf>
    <xf numFmtId="0" fontId="15" fillId="33" borderId="29" xfId="69" applyFont="1" applyFill="1" applyBorder="1" applyAlignment="1" applyProtection="1">
      <alignment horizontal="center" vertical="center" wrapText="1"/>
      <protection/>
    </xf>
    <xf numFmtId="15" fontId="14" fillId="33" borderId="29" xfId="69" applyNumberFormat="1" applyFont="1" applyFill="1" applyBorder="1" applyAlignment="1" applyProtection="1">
      <alignment horizontal="center" vertical="center" wrapText="1"/>
      <protection/>
    </xf>
    <xf numFmtId="2" fontId="15" fillId="33" borderId="37" xfId="204" applyNumberFormat="1" applyFont="1" applyFill="1" applyBorder="1" applyAlignment="1" applyProtection="1">
      <alignment horizontal="center" vertical="center" wrapText="1"/>
      <protection locked="0"/>
    </xf>
    <xf numFmtId="0" fontId="14" fillId="33" borderId="29" xfId="0" applyFont="1" applyFill="1" applyBorder="1" applyAlignment="1" applyProtection="1">
      <alignment vertical="center" wrapText="1"/>
      <protection/>
    </xf>
    <xf numFmtId="0" fontId="14" fillId="33" borderId="41" xfId="52" applyFont="1" applyFill="1" applyBorder="1" applyAlignment="1">
      <alignment horizontal="left" vertical="center" wrapText="1"/>
      <protection/>
    </xf>
    <xf numFmtId="0" fontId="14" fillId="33" borderId="36" xfId="69" applyFont="1" applyFill="1" applyBorder="1" applyAlignment="1" applyProtection="1">
      <alignment horizontal="left" vertical="center" wrapText="1"/>
      <protection/>
    </xf>
    <xf numFmtId="0" fontId="14" fillId="33" borderId="36" xfId="69" applyFont="1" applyFill="1" applyBorder="1" applyAlignment="1" applyProtection="1">
      <alignment horizontal="center" vertical="center" wrapText="1"/>
      <protection/>
    </xf>
    <xf numFmtId="0" fontId="15" fillId="33" borderId="36" xfId="69" applyFont="1" applyFill="1" applyBorder="1" applyAlignment="1" applyProtection="1">
      <alignment horizontal="center" vertical="center" wrapText="1"/>
      <protection/>
    </xf>
    <xf numFmtId="15" fontId="14" fillId="33" borderId="36" xfId="69" applyNumberFormat="1" applyFont="1" applyFill="1" applyBorder="1" applyAlignment="1" applyProtection="1">
      <alignment horizontal="center" vertical="center" wrapText="1"/>
      <protection/>
    </xf>
    <xf numFmtId="1" fontId="15" fillId="33" borderId="38" xfId="204" applyNumberFormat="1" applyFont="1" applyFill="1" applyBorder="1" applyAlignment="1" applyProtection="1">
      <alignment horizontal="center" vertical="center" wrapText="1"/>
      <protection locked="0"/>
    </xf>
    <xf numFmtId="0" fontId="14" fillId="33" borderId="36" xfId="0" applyFont="1" applyFill="1" applyBorder="1" applyAlignment="1" applyProtection="1">
      <alignment vertical="center" wrapText="1"/>
      <protection/>
    </xf>
    <xf numFmtId="0" fontId="14" fillId="33" borderId="42" xfId="52" applyFont="1" applyFill="1" applyBorder="1" applyAlignment="1">
      <alignment horizontal="left" vertical="center" wrapText="1"/>
      <protection/>
    </xf>
    <xf numFmtId="0" fontId="14" fillId="34" borderId="28" xfId="0" applyFont="1" applyFill="1" applyBorder="1" applyAlignment="1" applyProtection="1">
      <alignment vertical="center" wrapText="1"/>
      <protection/>
    </xf>
    <xf numFmtId="0" fontId="14" fillId="34" borderId="28" xfId="0" applyFont="1" applyFill="1" applyBorder="1" applyAlignment="1" applyProtection="1">
      <alignment horizontal="left" vertical="center" wrapText="1"/>
      <protection/>
    </xf>
    <xf numFmtId="0" fontId="14" fillId="34" borderId="28" xfId="69" applyFont="1" applyFill="1" applyBorder="1" applyAlignment="1" applyProtection="1">
      <alignment horizontal="left" vertical="center" wrapText="1"/>
      <protection/>
    </xf>
    <xf numFmtId="0" fontId="14" fillId="34" borderId="28" xfId="69" applyFont="1" applyFill="1" applyBorder="1" applyAlignment="1" applyProtection="1">
      <alignment vertical="center" wrapText="1"/>
      <protection/>
    </xf>
    <xf numFmtId="0" fontId="14" fillId="34" borderId="28" xfId="69" applyFont="1" applyFill="1" applyBorder="1" applyAlignment="1" applyProtection="1">
      <alignment horizontal="center" vertical="center" wrapText="1"/>
      <protection/>
    </xf>
    <xf numFmtId="0" fontId="15" fillId="34" borderId="28" xfId="69" applyFont="1" applyFill="1" applyBorder="1" applyAlignment="1" applyProtection="1">
      <alignment horizontal="center" vertical="center" wrapText="1"/>
      <protection/>
    </xf>
    <xf numFmtId="15" fontId="14" fillId="34" borderId="28" xfId="69" applyNumberFormat="1" applyFont="1" applyFill="1" applyBorder="1" applyAlignment="1" applyProtection="1">
      <alignment horizontal="center" vertical="center" wrapText="1"/>
      <protection/>
    </xf>
    <xf numFmtId="15" fontId="14" fillId="34" borderId="39" xfId="69" applyNumberFormat="1" applyFont="1" applyFill="1" applyBorder="1" applyAlignment="1" applyProtection="1">
      <alignment horizontal="center" vertical="center" wrapText="1"/>
      <protection/>
    </xf>
    <xf numFmtId="164" fontId="14" fillId="34" borderId="28" xfId="0" applyNumberFormat="1" applyFont="1" applyFill="1" applyBorder="1" applyAlignment="1" applyProtection="1">
      <alignment horizontal="center" vertical="center" wrapText="1"/>
      <protection/>
    </xf>
    <xf numFmtId="1" fontId="15" fillId="34" borderId="28" xfId="204" applyNumberFormat="1" applyFont="1" applyFill="1" applyBorder="1" applyAlignment="1" applyProtection="1">
      <alignment horizontal="center" vertical="center" wrapText="1"/>
      <protection locked="0"/>
    </xf>
    <xf numFmtId="9" fontId="15" fillId="34" borderId="28" xfId="0" applyNumberFormat="1" applyFont="1" applyFill="1" applyBorder="1" applyAlignment="1" applyProtection="1">
      <alignment horizontal="center" vertical="center" wrapText="1"/>
      <protection/>
    </xf>
    <xf numFmtId="0" fontId="16" fillId="34" borderId="41" xfId="52" applyFont="1" applyFill="1" applyBorder="1" applyAlignment="1" applyProtection="1">
      <alignment horizontal="left" vertical="center" wrapText="1"/>
      <protection/>
    </xf>
    <xf numFmtId="0" fontId="14" fillId="33" borderId="29" xfId="0" applyFont="1" applyFill="1" applyBorder="1" applyAlignment="1" applyProtection="1">
      <alignment horizontal="left" vertical="center" wrapText="1"/>
      <protection/>
    </xf>
    <xf numFmtId="0" fontId="15" fillId="33" borderId="37" xfId="0" applyNumberFormat="1" applyFont="1" applyFill="1" applyBorder="1" applyAlignment="1" applyProtection="1">
      <alignment horizontal="center" vertical="center" wrapText="1"/>
      <protection locked="0"/>
    </xf>
    <xf numFmtId="165" fontId="15" fillId="33" borderId="29" xfId="0" applyNumberFormat="1" applyFont="1" applyFill="1" applyBorder="1" applyAlignment="1" applyProtection="1">
      <alignment horizontal="center" vertical="center" wrapText="1"/>
      <protection/>
    </xf>
    <xf numFmtId="0" fontId="15" fillId="33" borderId="29" xfId="0" applyFont="1" applyFill="1" applyBorder="1" applyAlignment="1" applyProtection="1">
      <alignment horizontal="center" vertical="center" wrapText="1"/>
      <protection/>
    </xf>
    <xf numFmtId="0" fontId="15" fillId="33" borderId="30" xfId="0" applyFont="1" applyFill="1" applyBorder="1" applyAlignment="1" applyProtection="1">
      <alignment horizontal="center" vertical="center" wrapText="1"/>
      <protection/>
    </xf>
    <xf numFmtId="0" fontId="15" fillId="33" borderId="37" xfId="0" applyFont="1" applyFill="1" applyBorder="1" applyAlignment="1" applyProtection="1">
      <alignment horizontal="center" vertical="center" wrapText="1"/>
      <protection/>
    </xf>
    <xf numFmtId="0" fontId="15" fillId="33" borderId="41" xfId="0" applyFont="1" applyFill="1" applyBorder="1" applyAlignment="1" applyProtection="1">
      <alignment vertical="center" wrapText="1"/>
      <protection/>
    </xf>
    <xf numFmtId="0" fontId="14" fillId="33" borderId="43" xfId="69" applyFont="1" applyFill="1" applyBorder="1" applyAlignment="1" applyProtection="1">
      <alignment horizontal="left" vertical="center" wrapText="1"/>
      <protection locked="0"/>
    </xf>
    <xf numFmtId="9" fontId="14" fillId="33" borderId="43" xfId="69" applyNumberFormat="1" applyFont="1" applyFill="1" applyBorder="1" applyAlignment="1" applyProtection="1">
      <alignment horizontal="center" vertical="center" wrapText="1"/>
      <protection locked="0"/>
    </xf>
    <xf numFmtId="0" fontId="14" fillId="33" borderId="43" xfId="69" applyFont="1" applyFill="1" applyBorder="1" applyAlignment="1" applyProtection="1">
      <alignment horizontal="center" vertical="center" wrapText="1"/>
      <protection locked="0"/>
    </xf>
    <xf numFmtId="15" fontId="14" fillId="33" borderId="43" xfId="69" applyNumberFormat="1" applyFont="1" applyFill="1" applyBorder="1" applyAlignment="1" applyProtection="1">
      <alignment horizontal="center" vertical="center" wrapText="1"/>
      <protection locked="0"/>
    </xf>
    <xf numFmtId="164" fontId="15" fillId="33" borderId="44" xfId="204" applyNumberFormat="1" applyFont="1" applyFill="1" applyBorder="1" applyAlignment="1" applyProtection="1">
      <alignment horizontal="center" vertical="center" wrapText="1"/>
      <protection locked="0"/>
    </xf>
    <xf numFmtId="9" fontId="15" fillId="33" borderId="33" xfId="0" applyNumberFormat="1" applyFont="1" applyFill="1" applyBorder="1" applyAlignment="1" applyProtection="1">
      <alignment horizontal="center" vertical="center" wrapText="1"/>
      <protection/>
    </xf>
    <xf numFmtId="164" fontId="14" fillId="33" borderId="33" xfId="204" applyNumberFormat="1" applyFont="1" applyFill="1" applyBorder="1" applyAlignment="1" applyProtection="1">
      <alignment horizontal="center" vertical="center" wrapText="1"/>
      <protection/>
    </xf>
    <xf numFmtId="164" fontId="14" fillId="33" borderId="44" xfId="204" applyNumberFormat="1" applyFont="1" applyFill="1" applyBorder="1" applyAlignment="1" applyProtection="1">
      <alignment horizontal="center" vertical="center" wrapText="1"/>
      <protection/>
    </xf>
    <xf numFmtId="0" fontId="14" fillId="33" borderId="45" xfId="52" applyFont="1" applyFill="1" applyBorder="1" applyAlignment="1">
      <alignment vertical="center" wrapText="1"/>
      <protection/>
    </xf>
    <xf numFmtId="0" fontId="14" fillId="33" borderId="28" xfId="0" applyFont="1" applyFill="1" applyBorder="1" applyAlignment="1" applyProtection="1">
      <alignment horizontal="left" vertical="center" wrapText="1"/>
      <protection/>
    </xf>
    <xf numFmtId="0" fontId="14" fillId="33" borderId="28" xfId="0" applyFont="1" applyFill="1" applyBorder="1" applyAlignment="1" applyProtection="1">
      <alignment horizontal="left" vertical="center" wrapText="1"/>
      <protection locked="0"/>
    </xf>
    <xf numFmtId="0" fontId="14" fillId="33" borderId="28" xfId="69" applyFont="1" applyFill="1" applyBorder="1" applyAlignment="1" applyProtection="1">
      <alignment horizontal="left" vertical="center" wrapText="1"/>
      <protection locked="0"/>
    </xf>
    <xf numFmtId="9" fontId="14" fillId="33" borderId="28" xfId="69" applyNumberFormat="1" applyFont="1" applyFill="1" applyBorder="1" applyAlignment="1" applyProtection="1">
      <alignment horizontal="center" vertical="center" wrapText="1"/>
      <protection locked="0"/>
    </xf>
    <xf numFmtId="0" fontId="14" fillId="33" borderId="28" xfId="69" applyFont="1" applyFill="1" applyBorder="1" applyAlignment="1" applyProtection="1">
      <alignment horizontal="center" vertical="center" wrapText="1"/>
      <protection locked="0"/>
    </xf>
    <xf numFmtId="15" fontId="14" fillId="33" borderId="28" xfId="69" applyNumberFormat="1" applyFont="1" applyFill="1" applyBorder="1" applyAlignment="1" applyProtection="1">
      <alignment horizontal="center" vertical="center" wrapText="1"/>
      <protection locked="0"/>
    </xf>
    <xf numFmtId="164" fontId="14" fillId="33" borderId="28" xfId="69" applyNumberFormat="1" applyFont="1" applyFill="1" applyBorder="1" applyAlignment="1" applyProtection="1">
      <alignment horizontal="center" vertical="center" wrapText="1"/>
      <protection/>
    </xf>
    <xf numFmtId="164" fontId="15" fillId="33" borderId="28" xfId="0" applyNumberFormat="1" applyFont="1" applyFill="1" applyBorder="1" applyAlignment="1" applyProtection="1">
      <alignment horizontal="center" vertical="center" wrapText="1"/>
      <protection locked="0"/>
    </xf>
    <xf numFmtId="9" fontId="15" fillId="33" borderId="28" xfId="208" applyNumberFormat="1" applyFont="1" applyFill="1" applyBorder="1" applyAlignment="1" applyProtection="1">
      <alignment horizontal="center" vertical="center" wrapText="1"/>
      <protection/>
    </xf>
    <xf numFmtId="164" fontId="14" fillId="33" borderId="39" xfId="0" applyNumberFormat="1" applyFont="1" applyFill="1" applyBorder="1" applyAlignment="1" applyProtection="1">
      <alignment horizontal="center" vertical="center" wrapText="1"/>
      <protection/>
    </xf>
    <xf numFmtId="164" fontId="14" fillId="33" borderId="28" xfId="0" applyNumberFormat="1" applyFont="1" applyFill="1" applyBorder="1" applyAlignment="1" applyProtection="1">
      <alignment horizontal="center" vertical="center" wrapText="1"/>
      <protection/>
    </xf>
    <xf numFmtId="0" fontId="3" fillId="33" borderId="15" xfId="0" applyFont="1" applyFill="1" applyBorder="1" applyAlignment="1" applyProtection="1">
      <alignment horizontal="left" vertical="center" wrapText="1"/>
      <protection/>
    </xf>
    <xf numFmtId="49" fontId="0" fillId="33" borderId="46" xfId="0" applyNumberFormat="1" applyFont="1" applyFill="1" applyBorder="1" applyAlignment="1" applyProtection="1">
      <alignment horizontal="center" vertical="center" wrapText="1"/>
      <protection/>
    </xf>
    <xf numFmtId="0" fontId="0" fillId="33" borderId="23" xfId="0" applyFont="1" applyFill="1" applyBorder="1" applyAlignment="1" applyProtection="1">
      <alignment horizontal="center" vertical="center" wrapText="1"/>
      <protection/>
    </xf>
    <xf numFmtId="49" fontId="0" fillId="33" borderId="26" xfId="0" applyNumberFormat="1" applyFont="1" applyFill="1" applyBorder="1" applyAlignment="1" applyProtection="1">
      <alignment horizontal="center" vertical="center" wrapText="1"/>
      <protection/>
    </xf>
    <xf numFmtId="0" fontId="14" fillId="33" borderId="47" xfId="0" applyFont="1" applyFill="1" applyBorder="1" applyAlignment="1" applyProtection="1">
      <alignment horizontal="left" vertical="center" wrapText="1"/>
      <protection/>
    </xf>
    <xf numFmtId="0" fontId="14" fillId="33" borderId="48" xfId="0" applyFont="1" applyFill="1" applyBorder="1" applyAlignment="1" applyProtection="1">
      <alignment horizontal="center" vertical="center" wrapText="1"/>
      <protection/>
    </xf>
    <xf numFmtId="0" fontId="14" fillId="33" borderId="31" xfId="0" applyFont="1" applyFill="1" applyBorder="1" applyAlignment="1" applyProtection="1">
      <alignment horizontal="center" vertical="center" wrapText="1"/>
      <protection/>
    </xf>
    <xf numFmtId="0" fontId="6" fillId="33" borderId="48" xfId="0" applyFont="1" applyFill="1" applyBorder="1" applyAlignment="1" applyProtection="1">
      <alignment horizontal="center" vertical="center" wrapText="1"/>
      <protection/>
    </xf>
    <xf numFmtId="0" fontId="6" fillId="33" borderId="31" xfId="0" applyFont="1" applyFill="1" applyBorder="1" applyAlignment="1" applyProtection="1">
      <alignment horizontal="center" vertical="center" wrapText="1"/>
      <protection/>
    </xf>
    <xf numFmtId="166" fontId="11" fillId="0" borderId="0" xfId="52" applyNumberFormat="1" applyFont="1" applyFill="1" applyAlignment="1" applyProtection="1">
      <alignment horizontal="center" vertical="center" wrapText="1"/>
      <protection/>
    </xf>
    <xf numFmtId="0" fontId="11" fillId="0" borderId="0" xfId="52" applyFont="1" applyFill="1" applyAlignment="1" applyProtection="1">
      <alignment horizontal="center" vertical="center" wrapText="1"/>
      <protection/>
    </xf>
    <xf numFmtId="0" fontId="14" fillId="33" borderId="49" xfId="0" applyFont="1" applyFill="1" applyBorder="1" applyAlignment="1" applyProtection="1">
      <alignment horizontal="center" vertical="center" wrapText="1"/>
      <protection/>
    </xf>
    <xf numFmtId="0" fontId="14" fillId="33" borderId="50" xfId="0" applyFont="1" applyFill="1" applyBorder="1" applyAlignment="1" applyProtection="1">
      <alignment horizontal="center" vertical="center" wrapText="1"/>
      <protection/>
    </xf>
    <xf numFmtId="0" fontId="14" fillId="33" borderId="48" xfId="0" applyFont="1" applyFill="1" applyBorder="1" applyAlignment="1" applyProtection="1">
      <alignment horizontal="left" vertical="center" wrapText="1"/>
      <protection/>
    </xf>
    <xf numFmtId="0" fontId="14" fillId="33" borderId="31" xfId="0" applyFont="1" applyFill="1" applyBorder="1" applyAlignment="1" applyProtection="1">
      <alignment horizontal="left" vertical="center" wrapText="1"/>
      <protection/>
    </xf>
    <xf numFmtId="0" fontId="14" fillId="33" borderId="48" xfId="0" applyFont="1" applyFill="1" applyBorder="1" applyAlignment="1" applyProtection="1">
      <alignment horizontal="left" vertical="center" wrapText="1"/>
      <protection locked="0"/>
    </xf>
    <xf numFmtId="0" fontId="14" fillId="33" borderId="31" xfId="0" applyFont="1" applyFill="1" applyBorder="1" applyAlignment="1" applyProtection="1">
      <alignment horizontal="left" vertical="center" wrapText="1"/>
      <protection locked="0"/>
    </xf>
    <xf numFmtId="49" fontId="0" fillId="33" borderId="51" xfId="0" applyNumberFormat="1" applyFont="1" applyFill="1" applyBorder="1" applyAlignment="1" applyProtection="1">
      <alignment horizontal="center" vertical="center" wrapText="1"/>
      <protection/>
    </xf>
    <xf numFmtId="49" fontId="0" fillId="33" borderId="52" xfId="0" applyNumberFormat="1" applyFont="1" applyFill="1" applyBorder="1" applyAlignment="1" applyProtection="1">
      <alignment horizontal="center" vertical="center" wrapText="1"/>
      <protection/>
    </xf>
    <xf numFmtId="0" fontId="14" fillId="33" borderId="53" xfId="0" applyFont="1" applyFill="1" applyBorder="1" applyAlignment="1" applyProtection="1">
      <alignment horizontal="center" vertical="center" wrapText="1"/>
      <protection/>
    </xf>
    <xf numFmtId="0" fontId="14" fillId="33" borderId="43" xfId="0" applyFont="1" applyFill="1" applyBorder="1" applyAlignment="1" applyProtection="1">
      <alignment horizontal="center" vertical="center" wrapText="1"/>
      <protection/>
    </xf>
    <xf numFmtId="0" fontId="14" fillId="33" borderId="43" xfId="0" applyFont="1" applyFill="1" applyBorder="1" applyAlignment="1" applyProtection="1">
      <alignment horizontal="left" vertical="center" wrapText="1"/>
      <protection/>
    </xf>
    <xf numFmtId="0" fontId="14" fillId="33" borderId="43" xfId="0" applyFont="1" applyFill="1" applyBorder="1" applyAlignment="1" applyProtection="1">
      <alignment horizontal="left" vertical="center" wrapText="1"/>
      <protection locked="0"/>
    </xf>
    <xf numFmtId="49" fontId="0" fillId="33" borderId="25" xfId="0" applyNumberFormat="1" applyFont="1" applyFill="1" applyBorder="1" applyAlignment="1" applyProtection="1">
      <alignment horizontal="center" vertical="center" wrapText="1"/>
      <protection/>
    </xf>
    <xf numFmtId="0" fontId="6" fillId="33" borderId="49" xfId="0" applyFont="1" applyFill="1" applyBorder="1" applyAlignment="1" applyProtection="1">
      <alignment horizontal="center" vertical="center" wrapText="1"/>
      <protection/>
    </xf>
    <xf numFmtId="0" fontId="6" fillId="33" borderId="50" xfId="0" applyFont="1" applyFill="1" applyBorder="1" applyAlignment="1" applyProtection="1">
      <alignment horizontal="center" vertical="center" wrapText="1"/>
      <protection/>
    </xf>
    <xf numFmtId="0" fontId="2" fillId="0" borderId="54"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2" fillId="0" borderId="16"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10" xfId="0" applyFont="1" applyFill="1" applyBorder="1" applyAlignment="1" applyProtection="1">
      <alignment horizontal="right" vertical="center" wrapText="1"/>
      <protection/>
    </xf>
    <xf numFmtId="0" fontId="6" fillId="33" borderId="55" xfId="0" applyFont="1" applyFill="1" applyBorder="1" applyAlignment="1" applyProtection="1">
      <alignment horizontal="center" vertical="center" wrapText="1"/>
      <protection/>
    </xf>
    <xf numFmtId="0" fontId="6" fillId="33" borderId="32" xfId="0" applyFont="1" applyFill="1" applyBorder="1" applyAlignment="1" applyProtection="1">
      <alignment horizontal="center" vertical="center" wrapText="1"/>
      <protection/>
    </xf>
    <xf numFmtId="0" fontId="6" fillId="33" borderId="29" xfId="0" applyFont="1" applyFill="1" applyBorder="1" applyAlignment="1" applyProtection="1">
      <alignment horizontal="center" vertical="center" wrapText="1"/>
      <protection/>
    </xf>
    <xf numFmtId="0" fontId="6" fillId="33" borderId="37" xfId="0" applyFont="1" applyFill="1" applyBorder="1" applyAlignment="1" applyProtection="1">
      <alignment horizontal="center" vertical="center" wrapText="1"/>
      <protection/>
    </xf>
    <xf numFmtId="0" fontId="6" fillId="33" borderId="48" xfId="0" applyNumberFormat="1" applyFont="1" applyFill="1" applyBorder="1" applyAlignment="1" applyProtection="1">
      <alignment horizontal="center" vertical="center" wrapText="1"/>
      <protection locked="0"/>
    </xf>
    <xf numFmtId="0" fontId="6" fillId="33" borderId="31" xfId="0" applyNumberFormat="1" applyFont="1" applyFill="1" applyBorder="1" applyAlignment="1" applyProtection="1">
      <alignment horizontal="center" vertical="center" wrapText="1"/>
      <protection locked="0"/>
    </xf>
    <xf numFmtId="0" fontId="6" fillId="33" borderId="51" xfId="0" applyFont="1" applyFill="1" applyBorder="1" applyAlignment="1" applyProtection="1">
      <alignment horizontal="center" vertical="center" wrapText="1"/>
      <protection/>
    </xf>
    <xf numFmtId="0" fontId="6" fillId="33" borderId="52" xfId="0" applyFont="1" applyFill="1" applyBorder="1" applyAlignment="1" applyProtection="1">
      <alignment horizontal="center" vertical="center" wrapText="1"/>
      <protection/>
    </xf>
    <xf numFmtId="165" fontId="6" fillId="33" borderId="48" xfId="0" applyNumberFormat="1" applyFont="1" applyFill="1" applyBorder="1" applyAlignment="1" applyProtection="1">
      <alignment horizontal="center" vertical="center" wrapText="1"/>
      <protection/>
    </xf>
    <xf numFmtId="165" fontId="6" fillId="33" borderId="31" xfId="0" applyNumberFormat="1" applyFont="1" applyFill="1" applyBorder="1" applyAlignment="1" applyProtection="1">
      <alignment horizontal="center" vertical="center" wrapText="1"/>
      <protection/>
    </xf>
    <xf numFmtId="0" fontId="0" fillId="0" borderId="56" xfId="0" applyFont="1" applyFill="1" applyBorder="1" applyAlignment="1" applyProtection="1">
      <alignment horizontal="left" vertical="center"/>
      <protection/>
    </xf>
    <xf numFmtId="0" fontId="0" fillId="0" borderId="57" xfId="0" applyFont="1" applyFill="1" applyBorder="1" applyAlignment="1" applyProtection="1">
      <alignment horizontal="left" vertical="center"/>
      <protection/>
    </xf>
    <xf numFmtId="0" fontId="0" fillId="0" borderId="58" xfId="0" applyFont="1" applyFill="1" applyBorder="1" applyAlignment="1" applyProtection="1">
      <alignment horizontal="left" vertical="center"/>
      <protection/>
    </xf>
    <xf numFmtId="0" fontId="6" fillId="0" borderId="59" xfId="0" applyFont="1" applyFill="1" applyBorder="1" applyAlignment="1" applyProtection="1">
      <alignment horizontal="center" vertical="center" wrapText="1"/>
      <protection/>
    </xf>
    <xf numFmtId="0" fontId="6" fillId="0" borderId="60" xfId="0" applyFont="1" applyFill="1" applyBorder="1" applyAlignment="1" applyProtection="1">
      <alignment horizontal="center" vertical="center" wrapText="1"/>
      <protection/>
    </xf>
    <xf numFmtId="0" fontId="0" fillId="0" borderId="61" xfId="0" applyFont="1" applyFill="1" applyBorder="1" applyAlignment="1" applyProtection="1">
      <alignment horizontal="left" vertical="center"/>
      <protection/>
    </xf>
    <xf numFmtId="0" fontId="0" fillId="0" borderId="62" xfId="0" applyFont="1" applyFill="1" applyBorder="1" applyAlignment="1" applyProtection="1">
      <alignment horizontal="left" vertical="center"/>
      <protection/>
    </xf>
    <xf numFmtId="0" fontId="0" fillId="0" borderId="12" xfId="0" applyFont="1" applyFill="1" applyBorder="1" applyAlignment="1" applyProtection="1">
      <alignment horizontal="left" vertical="center"/>
      <protection/>
    </xf>
    <xf numFmtId="0" fontId="6" fillId="0" borderId="61"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0" fillId="0" borderId="59" xfId="0" applyFont="1" applyFill="1" applyBorder="1" applyAlignment="1" applyProtection="1">
      <alignment horizontal="left" vertical="center"/>
      <protection/>
    </xf>
    <xf numFmtId="0" fontId="0" fillId="0" borderId="63" xfId="0" applyFont="1" applyFill="1" applyBorder="1" applyAlignment="1" applyProtection="1">
      <alignment horizontal="left" vertical="center"/>
      <protection/>
    </xf>
    <xf numFmtId="0" fontId="0" fillId="0" borderId="60" xfId="0" applyFont="1" applyFill="1" applyBorder="1" applyAlignment="1" applyProtection="1">
      <alignment horizontal="left" vertical="center"/>
      <protection/>
    </xf>
    <xf numFmtId="0" fontId="11" fillId="0" borderId="0" xfId="0" applyFont="1" applyFill="1" applyAlignment="1" applyProtection="1">
      <alignment horizontal="center" vertical="center" wrapText="1"/>
      <protection/>
    </xf>
    <xf numFmtId="166" fontId="11" fillId="0" borderId="0" xfId="0" applyNumberFormat="1" applyFont="1" applyFill="1" applyAlignment="1" applyProtection="1">
      <alignment horizontal="center" vertical="center" wrapText="1"/>
      <protection/>
    </xf>
    <xf numFmtId="0" fontId="14" fillId="33" borderId="48" xfId="69" applyFont="1" applyFill="1" applyBorder="1" applyAlignment="1" applyProtection="1">
      <alignment horizontal="left" vertical="center" wrapText="1"/>
      <protection/>
    </xf>
    <xf numFmtId="0" fontId="14" fillId="33" borderId="31" xfId="69" applyFont="1" applyFill="1" applyBorder="1" applyAlignment="1" applyProtection="1">
      <alignment horizontal="left" vertical="center" wrapText="1"/>
      <protection/>
    </xf>
    <xf numFmtId="0" fontId="0" fillId="0" borderId="0" xfId="0" applyFont="1" applyFill="1" applyBorder="1" applyAlignment="1" applyProtection="1">
      <alignment vertical="center" wrapText="1"/>
      <protection/>
    </xf>
    <xf numFmtId="0" fontId="2" fillId="0" borderId="64" xfId="0" applyFont="1" applyFill="1" applyBorder="1" applyAlignment="1" applyProtection="1">
      <alignment horizontal="center" vertical="center"/>
      <protection/>
    </xf>
    <xf numFmtId="0" fontId="2" fillId="0" borderId="65" xfId="0" applyFont="1" applyFill="1" applyBorder="1" applyAlignment="1" applyProtection="1">
      <alignment horizontal="center" vertical="center"/>
      <protection/>
    </xf>
    <xf numFmtId="0" fontId="2" fillId="0" borderId="66" xfId="0" applyFont="1" applyFill="1" applyBorder="1" applyAlignment="1" applyProtection="1">
      <alignment horizontal="center" vertical="center"/>
      <protection/>
    </xf>
    <xf numFmtId="0" fontId="2" fillId="0" borderId="54" xfId="0" applyFont="1" applyFill="1" applyBorder="1" applyAlignment="1" applyProtection="1">
      <alignment horizontal="left" vertical="center"/>
      <protection/>
    </xf>
    <xf numFmtId="0" fontId="2" fillId="0" borderId="17" xfId="0" applyFont="1" applyFill="1" applyBorder="1" applyAlignment="1" applyProtection="1">
      <alignment horizontal="left" vertical="center"/>
      <protection/>
    </xf>
    <xf numFmtId="0" fontId="2" fillId="0" borderId="18" xfId="0" applyFont="1" applyFill="1" applyBorder="1" applyAlignment="1" applyProtection="1">
      <alignment horizontal="left" vertical="center"/>
      <protection/>
    </xf>
    <xf numFmtId="0" fontId="0" fillId="0" borderId="67" xfId="0" applyFont="1" applyFill="1" applyBorder="1" applyAlignment="1" applyProtection="1">
      <alignment horizontal="left" vertical="center"/>
      <protection/>
    </xf>
    <xf numFmtId="0" fontId="0" fillId="0" borderId="29" xfId="0" applyFont="1" applyFill="1" applyBorder="1" applyAlignment="1" applyProtection="1">
      <alignment horizontal="left" vertical="center"/>
      <protection/>
    </xf>
    <xf numFmtId="0" fontId="0" fillId="0" borderId="37" xfId="0" applyFont="1" applyFill="1" applyBorder="1" applyAlignment="1" applyProtection="1">
      <alignment horizontal="left" vertical="center"/>
      <protection/>
    </xf>
    <xf numFmtId="0" fontId="3" fillId="33" borderId="23" xfId="0" applyFont="1" applyFill="1" applyBorder="1" applyAlignment="1">
      <alignment horizontal="left" vertical="center" wrapText="1"/>
    </xf>
    <xf numFmtId="0" fontId="3" fillId="33" borderId="24" xfId="0" applyFont="1" applyFill="1" applyBorder="1" applyAlignment="1">
      <alignment horizontal="left" vertical="center" wrapText="1"/>
    </xf>
    <xf numFmtId="166" fontId="8" fillId="0" borderId="0" xfId="52" applyNumberFormat="1" applyFont="1" applyFill="1" applyAlignment="1" applyProtection="1">
      <alignment horizontal="center" vertical="center" wrapText="1"/>
      <protection/>
    </xf>
    <xf numFmtId="0" fontId="8" fillId="0" borderId="0" xfId="52" applyFont="1" applyFill="1" applyAlignment="1" applyProtection="1">
      <alignment horizontal="center" vertical="center" wrapText="1"/>
      <protection/>
    </xf>
    <xf numFmtId="0" fontId="15" fillId="33" borderId="64" xfId="0" applyFont="1" applyFill="1" applyBorder="1" applyAlignment="1" applyProtection="1">
      <alignment horizontal="left" vertical="center" wrapText="1"/>
      <protection/>
    </xf>
    <xf numFmtId="0" fontId="15" fillId="33" borderId="65" xfId="0" applyFont="1" applyFill="1" applyBorder="1" applyAlignment="1" applyProtection="1">
      <alignment horizontal="left" vertical="center" wrapText="1"/>
      <protection/>
    </xf>
    <xf numFmtId="0" fontId="15" fillId="33" borderId="11" xfId="0" applyFont="1" applyFill="1" applyBorder="1" applyAlignment="1" applyProtection="1">
      <alignment horizontal="left" vertical="center" wrapText="1"/>
      <protection/>
    </xf>
    <xf numFmtId="0" fontId="15" fillId="33" borderId="10" xfId="0" applyFont="1" applyFill="1" applyBorder="1" applyAlignment="1" applyProtection="1">
      <alignment horizontal="left" vertical="center" wrapText="1"/>
      <protection/>
    </xf>
    <xf numFmtId="0" fontId="14" fillId="33" borderId="48" xfId="69" applyFont="1" applyFill="1" applyBorder="1" applyAlignment="1" applyProtection="1">
      <alignment horizontal="left" vertical="center" wrapText="1"/>
      <protection locked="0"/>
    </xf>
    <xf numFmtId="0" fontId="14" fillId="33" borderId="31" xfId="69" applyFont="1" applyFill="1" applyBorder="1" applyAlignment="1" applyProtection="1">
      <alignment horizontal="left" vertical="center" wrapText="1"/>
      <protection locked="0"/>
    </xf>
  </cellXfs>
  <cellStyles count="20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10" xfId="53"/>
    <cellStyle name="Normal 2 10 2" xfId="54"/>
    <cellStyle name="Normal 2 11" xfId="55"/>
    <cellStyle name="Normal 2 11 2" xfId="56"/>
    <cellStyle name="Normal 2 12" xfId="57"/>
    <cellStyle name="Normal 2 12 2" xfId="58"/>
    <cellStyle name="Normal 2 13" xfId="59"/>
    <cellStyle name="Normal 2 13 2" xfId="60"/>
    <cellStyle name="Normal 2 14" xfId="61"/>
    <cellStyle name="Normal 2 14 2" xfId="62"/>
    <cellStyle name="Normal 2 15" xfId="63"/>
    <cellStyle name="Normal 2 15 2" xfId="64"/>
    <cellStyle name="Normal 2 16" xfId="65"/>
    <cellStyle name="Normal 2 16 2" xfId="66"/>
    <cellStyle name="Normal 2 17" xfId="67"/>
    <cellStyle name="Normal 2 2" xfId="68"/>
    <cellStyle name="Normal 2 2 2" xfId="69"/>
    <cellStyle name="Normal 2 3" xfId="70"/>
    <cellStyle name="Normal 2 3 2" xfId="71"/>
    <cellStyle name="Normal 2 3 2 2" xfId="72"/>
    <cellStyle name="Normal 2 3 2 2 2" xfId="73"/>
    <cellStyle name="Normal 2 3 2 3" xfId="74"/>
    <cellStyle name="Normal 2 3 2 3 2" xfId="75"/>
    <cellStyle name="Normal 2 3 2 4" xfId="76"/>
    <cellStyle name="Normal 2 3 2 4 2" xfId="77"/>
    <cellStyle name="Normal 2 3 2 5" xfId="78"/>
    <cellStyle name="Normal 2 3 2 5 2" xfId="79"/>
    <cellStyle name="Normal 2 3 2 6" xfId="80"/>
    <cellStyle name="Normal 2 3 2 6 2" xfId="81"/>
    <cellStyle name="Normal 2 3 2 7" xfId="82"/>
    <cellStyle name="Normal 2 3 2_Plan de Mej Inst." xfId="83"/>
    <cellStyle name="Normal 2 3 3" xfId="84"/>
    <cellStyle name="Normal 2 3 3 2" xfId="85"/>
    <cellStyle name="Normal 2 3 4" xfId="86"/>
    <cellStyle name="Normal 2 3 4 2" xfId="87"/>
    <cellStyle name="Normal 2 3 5" xfId="88"/>
    <cellStyle name="Normal 2 3 5 2" xfId="89"/>
    <cellStyle name="Normal 2 3 6" xfId="90"/>
    <cellStyle name="Normal 2 3 6 2" xfId="91"/>
    <cellStyle name="Normal 2 3 7" xfId="92"/>
    <cellStyle name="Normal 2 3 7 2" xfId="93"/>
    <cellStyle name="Normal 2 3 8" xfId="94"/>
    <cellStyle name="Normal 2 3_Plan de Mej Inst." xfId="95"/>
    <cellStyle name="Normal 2 4" xfId="96"/>
    <cellStyle name="Normal 2 4 2" xfId="97"/>
    <cellStyle name="Normal 2 4 2 2" xfId="98"/>
    <cellStyle name="Normal 2 4 2 2 2" xfId="99"/>
    <cellStyle name="Normal 2 4 2 3" xfId="100"/>
    <cellStyle name="Normal 2 4 2 3 2" xfId="101"/>
    <cellStyle name="Normal 2 4 2 4" xfId="102"/>
    <cellStyle name="Normal 2 4 2 4 2" xfId="103"/>
    <cellStyle name="Normal 2 4 2 5" xfId="104"/>
    <cellStyle name="Normal 2 4 2 5 2" xfId="105"/>
    <cellStyle name="Normal 2 4 2 6" xfId="106"/>
    <cellStyle name="Normal 2 4 2 6 2" xfId="107"/>
    <cellStyle name="Normal 2 4 2 7" xfId="108"/>
    <cellStyle name="Normal 2 4 2_Plan de Mej Inst." xfId="109"/>
    <cellStyle name="Normal 2 4 3" xfId="110"/>
    <cellStyle name="Normal 2 4 3 2" xfId="111"/>
    <cellStyle name="Normal 2 4 4" xfId="112"/>
    <cellStyle name="Normal 2 4 4 2" xfId="113"/>
    <cellStyle name="Normal 2 4 5" xfId="114"/>
    <cellStyle name="Normal 2 4 5 2" xfId="115"/>
    <cellStyle name="Normal 2 4 6" xfId="116"/>
    <cellStyle name="Normal 2 4 6 2" xfId="117"/>
    <cellStyle name="Normal 2 4 7" xfId="118"/>
    <cellStyle name="Normal 2 4 7 2" xfId="119"/>
    <cellStyle name="Normal 2 4 8" xfId="120"/>
    <cellStyle name="Normal 2 4_Plan de Mej Inst." xfId="121"/>
    <cellStyle name="Normal 2 5" xfId="122"/>
    <cellStyle name="Normal 2 5 2" xfId="123"/>
    <cellStyle name="Normal 2 5 2 2" xfId="124"/>
    <cellStyle name="Normal 2 5 2 2 2" xfId="125"/>
    <cellStyle name="Normal 2 5 2 3" xfId="126"/>
    <cellStyle name="Normal 2 5 2 3 2" xfId="127"/>
    <cellStyle name="Normal 2 5 2 4" xfId="128"/>
    <cellStyle name="Normal 2 5 2 4 2" xfId="129"/>
    <cellStyle name="Normal 2 5 2 5" xfId="130"/>
    <cellStyle name="Normal 2 5 2 5 2" xfId="131"/>
    <cellStyle name="Normal 2 5 2 6" xfId="132"/>
    <cellStyle name="Normal 2 5 2 6 2" xfId="133"/>
    <cellStyle name="Normal 2 5 2 7" xfId="134"/>
    <cellStyle name="Normal 2 5 2_Plan de Mej Inst." xfId="135"/>
    <cellStyle name="Normal 2 5 3" xfId="136"/>
    <cellStyle name="Normal 2 5 3 2" xfId="137"/>
    <cellStyle name="Normal 2 5 4" xfId="138"/>
    <cellStyle name="Normal 2 5 4 2" xfId="139"/>
    <cellStyle name="Normal 2 5 5" xfId="140"/>
    <cellStyle name="Normal 2 5 5 2" xfId="141"/>
    <cellStyle name="Normal 2 5 6" xfId="142"/>
    <cellStyle name="Normal 2 5 6 2" xfId="143"/>
    <cellStyle name="Normal 2 5 7" xfId="144"/>
    <cellStyle name="Normal 2 5 7 2" xfId="145"/>
    <cellStyle name="Normal 2 5 8" xfId="146"/>
    <cellStyle name="Normal 2 5_Plan de Mej Inst." xfId="147"/>
    <cellStyle name="Normal 2 6" xfId="148"/>
    <cellStyle name="Normal 2 6 2" xfId="149"/>
    <cellStyle name="Normal 2 6 2 2" xfId="150"/>
    <cellStyle name="Normal 2 6 3" xfId="151"/>
    <cellStyle name="Normal 2 6 3 2" xfId="152"/>
    <cellStyle name="Normal 2 6 4" xfId="153"/>
    <cellStyle name="Normal 2 6 4 2" xfId="154"/>
    <cellStyle name="Normal 2 6 5" xfId="155"/>
    <cellStyle name="Normal 2 6 5 2" xfId="156"/>
    <cellStyle name="Normal 2 6 6" xfId="157"/>
    <cellStyle name="Normal 2 6 6 2" xfId="158"/>
    <cellStyle name="Normal 2 6 7" xfId="159"/>
    <cellStyle name="Normal 2 6_Plan de Mej Inst." xfId="160"/>
    <cellStyle name="Normal 2 7" xfId="161"/>
    <cellStyle name="Normal 2 7 2" xfId="162"/>
    <cellStyle name="Normal 2 7 2 2" xfId="163"/>
    <cellStyle name="Normal 2 7 3" xfId="164"/>
    <cellStyle name="Normal 2 7 3 2" xfId="165"/>
    <cellStyle name="Normal 2 7 4" xfId="166"/>
    <cellStyle name="Normal 2 7 4 2" xfId="167"/>
    <cellStyle name="Normal 2 7 5" xfId="168"/>
    <cellStyle name="Normal 2 7 5 2" xfId="169"/>
    <cellStyle name="Normal 2 7 6" xfId="170"/>
    <cellStyle name="Normal 2 7 6 2" xfId="171"/>
    <cellStyle name="Normal 2 7 7" xfId="172"/>
    <cellStyle name="Normal 2 7_Plan de Mej Inst." xfId="173"/>
    <cellStyle name="Normal 2 8" xfId="174"/>
    <cellStyle name="Normal 2 8 2" xfId="175"/>
    <cellStyle name="Normal 2 8 2 2" xfId="176"/>
    <cellStyle name="Normal 2 8 3" xfId="177"/>
    <cellStyle name="Normal 2 8 3 2" xfId="178"/>
    <cellStyle name="Normal 2 8 4" xfId="179"/>
    <cellStyle name="Normal 2 8 4 2" xfId="180"/>
    <cellStyle name="Normal 2 8 5" xfId="181"/>
    <cellStyle name="Normal 2 8 5 2" xfId="182"/>
    <cellStyle name="Normal 2 8 6" xfId="183"/>
    <cellStyle name="Normal 2 8 6 2" xfId="184"/>
    <cellStyle name="Normal 2 8 7" xfId="185"/>
    <cellStyle name="Normal 2 8_Plan de Mej Inst." xfId="186"/>
    <cellStyle name="Normal 2 9" xfId="187"/>
    <cellStyle name="Normal 2 9 2" xfId="188"/>
    <cellStyle name="Normal 2 9 2 2" xfId="189"/>
    <cellStyle name="Normal 2 9 3" xfId="190"/>
    <cellStyle name="Normal 2 9 3 2" xfId="191"/>
    <cellStyle name="Normal 2 9 4" xfId="192"/>
    <cellStyle name="Normal 2 9 4 2" xfId="193"/>
    <cellStyle name="Normal 2 9 5" xfId="194"/>
    <cellStyle name="Normal 2 9 5 2" xfId="195"/>
    <cellStyle name="Normal 2 9 6" xfId="196"/>
    <cellStyle name="Normal 2 9 6 2" xfId="197"/>
    <cellStyle name="Normal 2 9 7" xfId="198"/>
    <cellStyle name="Normal 2 9_Plan de Mej Inst." xfId="199"/>
    <cellStyle name="Normal 2_Plan de Mej Inst." xfId="200"/>
    <cellStyle name="Normal 3" xfId="201"/>
    <cellStyle name="Normal 3 2" xfId="202"/>
    <cellStyle name="Normal 4" xfId="203"/>
    <cellStyle name="Normal 4 2" xfId="204"/>
    <cellStyle name="Normal 5" xfId="205"/>
    <cellStyle name="Normal 5 2" xfId="206"/>
    <cellStyle name="Notas" xfId="207"/>
    <cellStyle name="Percent" xfId="208"/>
    <cellStyle name="Porcentaje 2" xfId="209"/>
    <cellStyle name="Porcentaje 3" xfId="210"/>
    <cellStyle name="Salida" xfId="211"/>
    <cellStyle name="Texto de advertencia" xfId="212"/>
    <cellStyle name="Texto explicativo" xfId="213"/>
    <cellStyle name="Título" xfId="214"/>
    <cellStyle name="Título 2" xfId="215"/>
    <cellStyle name="Título 3" xfId="216"/>
    <cellStyle name="Total" xfId="2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85725</xdr:rowOff>
    </xdr:from>
    <xdr:to>
      <xdr:col>2</xdr:col>
      <xdr:colOff>952500</xdr:colOff>
      <xdr:row>3</xdr:row>
      <xdr:rowOff>85725</xdr:rowOff>
    </xdr:to>
    <xdr:pic>
      <xdr:nvPicPr>
        <xdr:cNvPr id="1" name="2 Imagen"/>
        <xdr:cNvPicPr preferRelativeResize="1">
          <a:picLocks noChangeAspect="1"/>
        </xdr:cNvPicPr>
      </xdr:nvPicPr>
      <xdr:blipFill>
        <a:blip r:embed="rId1"/>
        <a:stretch>
          <a:fillRect/>
        </a:stretch>
      </xdr:blipFill>
      <xdr:spPr>
        <a:xfrm>
          <a:off x="66675" y="85725"/>
          <a:ext cx="1866900" cy="714375"/>
        </a:xfrm>
        <a:prstGeom prst="rect">
          <a:avLst/>
        </a:prstGeom>
        <a:noFill/>
        <a:ln w="9525" cmpd="sng">
          <a:noFill/>
        </a:ln>
      </xdr:spPr>
    </xdr:pic>
    <xdr:clientData/>
  </xdr:twoCellAnchor>
  <xdr:twoCellAnchor editAs="oneCell">
    <xdr:from>
      <xdr:col>1</xdr:col>
      <xdr:colOff>552450</xdr:colOff>
      <xdr:row>30</xdr:row>
      <xdr:rowOff>523875</xdr:rowOff>
    </xdr:from>
    <xdr:to>
      <xdr:col>3</xdr:col>
      <xdr:colOff>733425</xdr:colOff>
      <xdr:row>30</xdr:row>
      <xdr:rowOff>552450</xdr:rowOff>
    </xdr:to>
    <xdr:pic>
      <xdr:nvPicPr>
        <xdr:cNvPr id="2" name="Imagen 6"/>
        <xdr:cNvPicPr preferRelativeResize="1">
          <a:picLocks noChangeAspect="1"/>
        </xdr:cNvPicPr>
      </xdr:nvPicPr>
      <xdr:blipFill>
        <a:blip r:embed="rId2"/>
        <a:stretch>
          <a:fillRect/>
        </a:stretch>
      </xdr:blipFill>
      <xdr:spPr>
        <a:xfrm>
          <a:off x="933450" y="42967275"/>
          <a:ext cx="4667250" cy="28575"/>
        </a:xfrm>
        <a:prstGeom prst="rect">
          <a:avLst/>
        </a:prstGeom>
        <a:noFill/>
        <a:ln w="9525" cmpd="sng">
          <a:noFill/>
        </a:ln>
      </xdr:spPr>
    </xdr:pic>
    <xdr:clientData/>
  </xdr:twoCellAnchor>
  <xdr:twoCellAnchor editAs="oneCell">
    <xdr:from>
      <xdr:col>2</xdr:col>
      <xdr:colOff>0</xdr:colOff>
      <xdr:row>36</xdr:row>
      <xdr:rowOff>523875</xdr:rowOff>
    </xdr:from>
    <xdr:to>
      <xdr:col>3</xdr:col>
      <xdr:colOff>742950</xdr:colOff>
      <xdr:row>36</xdr:row>
      <xdr:rowOff>523875</xdr:rowOff>
    </xdr:to>
    <xdr:pic>
      <xdr:nvPicPr>
        <xdr:cNvPr id="3" name="Imagen 9"/>
        <xdr:cNvPicPr preferRelativeResize="1">
          <a:picLocks noChangeAspect="1"/>
        </xdr:cNvPicPr>
      </xdr:nvPicPr>
      <xdr:blipFill>
        <a:blip r:embed="rId2"/>
        <a:stretch>
          <a:fillRect/>
        </a:stretch>
      </xdr:blipFill>
      <xdr:spPr>
        <a:xfrm>
          <a:off x="981075" y="44986575"/>
          <a:ext cx="4629150" cy="0"/>
        </a:xfrm>
        <a:prstGeom prst="rect">
          <a:avLst/>
        </a:prstGeom>
        <a:noFill/>
        <a:ln w="9525" cmpd="sng">
          <a:noFill/>
        </a:ln>
      </xdr:spPr>
    </xdr:pic>
    <xdr:clientData/>
  </xdr:twoCellAnchor>
  <xdr:twoCellAnchor editAs="oneCell">
    <xdr:from>
      <xdr:col>2</xdr:col>
      <xdr:colOff>0</xdr:colOff>
      <xdr:row>33</xdr:row>
      <xdr:rowOff>523875</xdr:rowOff>
    </xdr:from>
    <xdr:to>
      <xdr:col>3</xdr:col>
      <xdr:colOff>742950</xdr:colOff>
      <xdr:row>33</xdr:row>
      <xdr:rowOff>523875</xdr:rowOff>
    </xdr:to>
    <xdr:pic>
      <xdr:nvPicPr>
        <xdr:cNvPr id="4" name="Imagen 10"/>
        <xdr:cNvPicPr preferRelativeResize="1">
          <a:picLocks noChangeAspect="1"/>
        </xdr:cNvPicPr>
      </xdr:nvPicPr>
      <xdr:blipFill>
        <a:blip r:embed="rId2"/>
        <a:stretch>
          <a:fillRect/>
        </a:stretch>
      </xdr:blipFill>
      <xdr:spPr>
        <a:xfrm>
          <a:off x="981075" y="43976925"/>
          <a:ext cx="4629150" cy="0"/>
        </a:xfrm>
        <a:prstGeom prst="rect">
          <a:avLst/>
        </a:prstGeom>
        <a:noFill/>
        <a:ln w="9525" cmpd="sng">
          <a:noFill/>
        </a:ln>
      </xdr:spPr>
    </xdr:pic>
    <xdr:clientData/>
  </xdr:twoCellAnchor>
  <xdr:twoCellAnchor editAs="oneCell">
    <xdr:from>
      <xdr:col>7</xdr:col>
      <xdr:colOff>0</xdr:colOff>
      <xdr:row>36</xdr:row>
      <xdr:rowOff>523875</xdr:rowOff>
    </xdr:from>
    <xdr:to>
      <xdr:col>12</xdr:col>
      <xdr:colOff>333375</xdr:colOff>
      <xdr:row>36</xdr:row>
      <xdr:rowOff>523875</xdr:rowOff>
    </xdr:to>
    <xdr:pic>
      <xdr:nvPicPr>
        <xdr:cNvPr id="5" name="Imagen 15"/>
        <xdr:cNvPicPr preferRelativeResize="1">
          <a:picLocks noChangeAspect="1"/>
        </xdr:cNvPicPr>
      </xdr:nvPicPr>
      <xdr:blipFill>
        <a:blip r:embed="rId2"/>
        <a:stretch>
          <a:fillRect/>
        </a:stretch>
      </xdr:blipFill>
      <xdr:spPr>
        <a:xfrm>
          <a:off x="12839700" y="44986575"/>
          <a:ext cx="4629150" cy="0"/>
        </a:xfrm>
        <a:prstGeom prst="rect">
          <a:avLst/>
        </a:prstGeom>
        <a:noFill/>
        <a:ln w="9525" cmpd="sng">
          <a:noFill/>
        </a:ln>
      </xdr:spPr>
    </xdr:pic>
    <xdr:clientData/>
  </xdr:twoCellAnchor>
  <xdr:twoCellAnchor editAs="oneCell">
    <xdr:from>
      <xdr:col>7</xdr:col>
      <xdr:colOff>0</xdr:colOff>
      <xdr:row>33</xdr:row>
      <xdr:rowOff>523875</xdr:rowOff>
    </xdr:from>
    <xdr:to>
      <xdr:col>12</xdr:col>
      <xdr:colOff>333375</xdr:colOff>
      <xdr:row>33</xdr:row>
      <xdr:rowOff>523875</xdr:rowOff>
    </xdr:to>
    <xdr:pic>
      <xdr:nvPicPr>
        <xdr:cNvPr id="6" name="Imagen 16"/>
        <xdr:cNvPicPr preferRelativeResize="1">
          <a:picLocks noChangeAspect="1"/>
        </xdr:cNvPicPr>
      </xdr:nvPicPr>
      <xdr:blipFill>
        <a:blip r:embed="rId2"/>
        <a:stretch>
          <a:fillRect/>
        </a:stretch>
      </xdr:blipFill>
      <xdr:spPr>
        <a:xfrm>
          <a:off x="12839700" y="43976925"/>
          <a:ext cx="4629150" cy="0"/>
        </a:xfrm>
        <a:prstGeom prst="rect">
          <a:avLst/>
        </a:prstGeom>
        <a:noFill/>
        <a:ln w="9525" cmpd="sng">
          <a:noFill/>
        </a:ln>
      </xdr:spPr>
    </xdr:pic>
    <xdr:clientData/>
  </xdr:twoCellAnchor>
  <xdr:twoCellAnchor editAs="oneCell">
    <xdr:from>
      <xdr:col>7</xdr:col>
      <xdr:colOff>0</xdr:colOff>
      <xdr:row>30</xdr:row>
      <xdr:rowOff>523875</xdr:rowOff>
    </xdr:from>
    <xdr:to>
      <xdr:col>12</xdr:col>
      <xdr:colOff>333375</xdr:colOff>
      <xdr:row>30</xdr:row>
      <xdr:rowOff>552450</xdr:rowOff>
    </xdr:to>
    <xdr:pic>
      <xdr:nvPicPr>
        <xdr:cNvPr id="7" name="Imagen 19"/>
        <xdr:cNvPicPr preferRelativeResize="1">
          <a:picLocks noChangeAspect="1"/>
        </xdr:cNvPicPr>
      </xdr:nvPicPr>
      <xdr:blipFill>
        <a:blip r:embed="rId2"/>
        <a:stretch>
          <a:fillRect/>
        </a:stretch>
      </xdr:blipFill>
      <xdr:spPr>
        <a:xfrm>
          <a:off x="12839700" y="42967275"/>
          <a:ext cx="4629150" cy="28575"/>
        </a:xfrm>
        <a:prstGeom prst="rect">
          <a:avLst/>
        </a:prstGeom>
        <a:noFill/>
        <a:ln w="9525" cmpd="sng">
          <a:noFill/>
        </a:ln>
      </xdr:spPr>
    </xdr:pic>
    <xdr:clientData/>
  </xdr:twoCellAnchor>
  <xdr:twoCellAnchor editAs="oneCell">
    <xdr:from>
      <xdr:col>4</xdr:col>
      <xdr:colOff>0</xdr:colOff>
      <xdr:row>30</xdr:row>
      <xdr:rowOff>523875</xdr:rowOff>
    </xdr:from>
    <xdr:to>
      <xdr:col>5</xdr:col>
      <xdr:colOff>2552700</xdr:colOff>
      <xdr:row>30</xdr:row>
      <xdr:rowOff>552450</xdr:rowOff>
    </xdr:to>
    <xdr:pic>
      <xdr:nvPicPr>
        <xdr:cNvPr id="8" name="Imagen 20"/>
        <xdr:cNvPicPr preferRelativeResize="1">
          <a:picLocks noChangeAspect="1"/>
        </xdr:cNvPicPr>
      </xdr:nvPicPr>
      <xdr:blipFill>
        <a:blip r:embed="rId2"/>
        <a:stretch>
          <a:fillRect/>
        </a:stretch>
      </xdr:blipFill>
      <xdr:spPr>
        <a:xfrm>
          <a:off x="7048500" y="42967275"/>
          <a:ext cx="4638675" cy="28575"/>
        </a:xfrm>
        <a:prstGeom prst="rect">
          <a:avLst/>
        </a:prstGeom>
        <a:noFill/>
        <a:ln w="9525" cmpd="sng">
          <a:noFill/>
        </a:ln>
      </xdr:spPr>
    </xdr:pic>
    <xdr:clientData/>
  </xdr:twoCellAnchor>
  <xdr:twoCellAnchor editAs="oneCell">
    <xdr:from>
      <xdr:col>4</xdr:col>
      <xdr:colOff>0</xdr:colOff>
      <xdr:row>36</xdr:row>
      <xdr:rowOff>523875</xdr:rowOff>
    </xdr:from>
    <xdr:to>
      <xdr:col>5</xdr:col>
      <xdr:colOff>2533650</xdr:colOff>
      <xdr:row>36</xdr:row>
      <xdr:rowOff>552450</xdr:rowOff>
    </xdr:to>
    <xdr:pic>
      <xdr:nvPicPr>
        <xdr:cNvPr id="9" name="Imagen 17"/>
        <xdr:cNvPicPr preferRelativeResize="1">
          <a:picLocks noChangeAspect="1"/>
        </xdr:cNvPicPr>
      </xdr:nvPicPr>
      <xdr:blipFill>
        <a:blip r:embed="rId2"/>
        <a:stretch>
          <a:fillRect/>
        </a:stretch>
      </xdr:blipFill>
      <xdr:spPr>
        <a:xfrm>
          <a:off x="7048500" y="44986575"/>
          <a:ext cx="4619625" cy="28575"/>
        </a:xfrm>
        <a:prstGeom prst="rect">
          <a:avLst/>
        </a:prstGeom>
        <a:noFill/>
        <a:ln w="9525" cmpd="sng">
          <a:noFill/>
        </a:ln>
      </xdr:spPr>
    </xdr:pic>
    <xdr:clientData/>
  </xdr:twoCellAnchor>
  <xdr:twoCellAnchor editAs="oneCell">
    <xdr:from>
      <xdr:col>7</xdr:col>
      <xdr:colOff>0</xdr:colOff>
      <xdr:row>36</xdr:row>
      <xdr:rowOff>523875</xdr:rowOff>
    </xdr:from>
    <xdr:to>
      <xdr:col>12</xdr:col>
      <xdr:colOff>314325</xdr:colOff>
      <xdr:row>36</xdr:row>
      <xdr:rowOff>552450</xdr:rowOff>
    </xdr:to>
    <xdr:pic>
      <xdr:nvPicPr>
        <xdr:cNvPr id="10" name="Imagen 18"/>
        <xdr:cNvPicPr preferRelativeResize="1">
          <a:picLocks noChangeAspect="1"/>
        </xdr:cNvPicPr>
      </xdr:nvPicPr>
      <xdr:blipFill>
        <a:blip r:embed="rId2"/>
        <a:stretch>
          <a:fillRect/>
        </a:stretch>
      </xdr:blipFill>
      <xdr:spPr>
        <a:xfrm>
          <a:off x="12839700" y="44986575"/>
          <a:ext cx="4610100" cy="28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48"/>
  <sheetViews>
    <sheetView tabSelected="1" view="pageBreakPreview" zoomScale="67" zoomScaleNormal="67" zoomScaleSheetLayoutView="67" zoomScalePageLayoutView="0" workbookViewId="0" topLeftCell="E20">
      <selection activeCell="H20" sqref="H20"/>
    </sheetView>
  </sheetViews>
  <sheetFormatPr defaultColWidth="11.421875" defaultRowHeight="12.75"/>
  <cols>
    <col min="1" max="1" width="5.7109375" style="10" customWidth="1"/>
    <col min="2" max="2" width="9.00390625" style="10" customWidth="1"/>
    <col min="3" max="3" width="58.28125" style="12" customWidth="1"/>
    <col min="4" max="4" width="32.7109375" style="12" customWidth="1"/>
    <col min="5" max="5" width="31.28125" style="12" customWidth="1"/>
    <col min="6" max="6" width="40.00390625" style="12" customWidth="1"/>
    <col min="7" max="7" width="15.57421875" style="12" customWidth="1"/>
    <col min="8" max="8" width="13.7109375" style="12" customWidth="1"/>
    <col min="9" max="9" width="14.28125" style="12" customWidth="1"/>
    <col min="10" max="10" width="14.421875" style="12" customWidth="1"/>
    <col min="11" max="11" width="10.57421875" style="12" customWidth="1"/>
    <col min="12" max="12" width="11.421875" style="3" customWidth="1"/>
    <col min="13" max="13" width="11.421875" style="6" customWidth="1"/>
    <col min="14" max="14" width="9.00390625" style="12" hidden="1" customWidth="1"/>
    <col min="15" max="15" width="9.8515625" style="12" hidden="1" customWidth="1"/>
    <col min="16" max="16" width="9.7109375" style="12" hidden="1" customWidth="1"/>
    <col min="17" max="17" width="3.140625" style="12" hidden="1" customWidth="1"/>
    <col min="18" max="18" width="3.57421875" style="12" hidden="1" customWidth="1"/>
    <col min="19" max="19" width="14.140625" style="12" customWidth="1"/>
    <col min="20" max="20" width="105.140625" style="11" customWidth="1"/>
    <col min="21" max="21" width="6.00390625" style="12" customWidth="1"/>
    <col min="22" max="22" width="45.421875" style="48" customWidth="1"/>
    <col min="23" max="23" width="19.28125" style="49" customWidth="1"/>
    <col min="24" max="32" width="11.421875" style="12" customWidth="1"/>
    <col min="33" max="16384" width="11.421875" style="12" customWidth="1"/>
  </cols>
  <sheetData>
    <row r="1" spans="1:19" ht="22.5" customHeight="1">
      <c r="A1" s="225" t="s">
        <v>30</v>
      </c>
      <c r="B1" s="226"/>
      <c r="C1" s="226"/>
      <c r="D1" s="226"/>
      <c r="E1" s="227"/>
      <c r="F1" s="227"/>
      <c r="G1" s="227"/>
      <c r="H1" s="227"/>
      <c r="I1" s="227"/>
      <c r="J1" s="227"/>
      <c r="K1" s="227"/>
      <c r="L1" s="227"/>
      <c r="M1" s="227"/>
      <c r="N1" s="227"/>
      <c r="O1" s="227"/>
      <c r="P1" s="227"/>
      <c r="Q1" s="227"/>
      <c r="R1" s="227"/>
      <c r="S1" s="227"/>
    </row>
    <row r="2" spans="1:19" ht="15" customHeight="1">
      <c r="A2" s="228" t="s">
        <v>70</v>
      </c>
      <c r="B2" s="229"/>
      <c r="C2" s="229"/>
      <c r="D2" s="229"/>
      <c r="E2" s="230"/>
      <c r="F2" s="230"/>
      <c r="G2" s="230"/>
      <c r="H2" s="230"/>
      <c r="I2" s="230"/>
      <c r="J2" s="230"/>
      <c r="K2" s="230"/>
      <c r="L2" s="230"/>
      <c r="M2" s="230"/>
      <c r="N2" s="230"/>
      <c r="O2" s="230"/>
      <c r="P2" s="230"/>
      <c r="Q2" s="230"/>
      <c r="R2" s="230"/>
      <c r="S2" s="230"/>
    </row>
    <row r="3" spans="1:19" ht="18.75" customHeight="1">
      <c r="A3" s="228" t="s">
        <v>21</v>
      </c>
      <c r="B3" s="229"/>
      <c r="C3" s="229"/>
      <c r="D3" s="229"/>
      <c r="E3" s="230"/>
      <c r="F3" s="230"/>
      <c r="G3" s="230"/>
      <c r="H3" s="230"/>
      <c r="I3" s="230"/>
      <c r="J3" s="230"/>
      <c r="K3" s="230"/>
      <c r="L3" s="230"/>
      <c r="M3" s="230"/>
      <c r="N3" s="230"/>
      <c r="O3" s="230"/>
      <c r="P3" s="230"/>
      <c r="Q3" s="230"/>
      <c r="R3" s="230"/>
      <c r="S3" s="230"/>
    </row>
    <row r="4" spans="1:19" ht="16.5" customHeight="1">
      <c r="A4" s="228"/>
      <c r="B4" s="230"/>
      <c r="C4" s="230"/>
      <c r="D4" s="230"/>
      <c r="E4" s="230"/>
      <c r="F4" s="230"/>
      <c r="G4" s="230"/>
      <c r="H4" s="230"/>
      <c r="I4" s="230"/>
      <c r="J4" s="230"/>
      <c r="K4" s="230"/>
      <c r="L4" s="230"/>
      <c r="M4" s="230"/>
      <c r="N4" s="230"/>
      <c r="O4" s="230"/>
      <c r="P4" s="230"/>
      <c r="Q4" s="230"/>
      <c r="R4" s="230"/>
      <c r="S4" s="230"/>
    </row>
    <row r="5" spans="1:19" ht="15.75" customHeight="1">
      <c r="A5" s="231" t="s">
        <v>11</v>
      </c>
      <c r="B5" s="233"/>
      <c r="C5" s="233"/>
      <c r="D5" s="233"/>
      <c r="E5" s="233"/>
      <c r="F5" s="233"/>
      <c r="G5" s="56"/>
      <c r="H5" s="57"/>
      <c r="I5" s="57"/>
      <c r="J5" s="60" t="s">
        <v>12</v>
      </c>
      <c r="K5" s="233" t="s">
        <v>13</v>
      </c>
      <c r="L5" s="233"/>
      <c r="M5" s="233"/>
      <c r="N5" s="233"/>
      <c r="O5" s="233"/>
      <c r="P5" s="233"/>
      <c r="Q5" s="233"/>
      <c r="R5" s="233"/>
      <c r="S5" s="233"/>
    </row>
    <row r="6" spans="1:19" ht="15.75" customHeight="1">
      <c r="A6" s="231" t="s">
        <v>115</v>
      </c>
      <c r="B6" s="232"/>
      <c r="C6" s="232"/>
      <c r="D6" s="232"/>
      <c r="E6" s="232"/>
      <c r="F6" s="232"/>
      <c r="G6" s="232"/>
      <c r="H6" s="232"/>
      <c r="I6" s="232"/>
      <c r="J6" s="232"/>
      <c r="K6" s="232"/>
      <c r="L6" s="232"/>
      <c r="M6" s="232"/>
      <c r="N6" s="232"/>
      <c r="O6" s="232"/>
      <c r="P6" s="232"/>
      <c r="Q6" s="232"/>
      <c r="R6" s="232"/>
      <c r="S6" s="232"/>
    </row>
    <row r="7" spans="1:19" ht="15.75" customHeight="1">
      <c r="A7" s="231" t="s">
        <v>116</v>
      </c>
      <c r="B7" s="232"/>
      <c r="C7" s="232"/>
      <c r="D7" s="232"/>
      <c r="E7" s="232"/>
      <c r="F7" s="232"/>
      <c r="G7" s="232"/>
      <c r="H7" s="232"/>
      <c r="I7" s="232"/>
      <c r="J7" s="232"/>
      <c r="K7" s="232"/>
      <c r="L7" s="232"/>
      <c r="M7" s="232"/>
      <c r="N7" s="232"/>
      <c r="O7" s="232"/>
      <c r="P7" s="232"/>
      <c r="Q7" s="232"/>
      <c r="R7" s="232"/>
      <c r="S7" s="232"/>
    </row>
    <row r="8" spans="1:19" ht="15.75" customHeight="1">
      <c r="A8" s="231" t="s">
        <v>14</v>
      </c>
      <c r="B8" s="233"/>
      <c r="C8" s="232"/>
      <c r="D8" s="233"/>
      <c r="E8" s="233"/>
      <c r="F8" s="233"/>
      <c r="G8" s="233"/>
      <c r="H8" s="233"/>
      <c r="I8" s="233"/>
      <c r="J8" s="233"/>
      <c r="K8" s="233"/>
      <c r="L8" s="233"/>
      <c r="M8" s="233"/>
      <c r="N8" s="233"/>
      <c r="O8" s="233"/>
      <c r="P8" s="233"/>
      <c r="Q8" s="233"/>
      <c r="R8" s="233"/>
      <c r="S8" s="233"/>
    </row>
    <row r="9" spans="1:19" ht="15.75" customHeight="1">
      <c r="A9" s="231" t="s">
        <v>18</v>
      </c>
      <c r="B9" s="233"/>
      <c r="C9" s="233"/>
      <c r="D9" s="7">
        <v>42942</v>
      </c>
      <c r="E9" s="13">
        <f>+D9</f>
        <v>42942</v>
      </c>
      <c r="F9" s="56"/>
      <c r="G9" s="56"/>
      <c r="H9" s="57"/>
      <c r="I9" s="56"/>
      <c r="J9" s="56"/>
      <c r="K9" s="56"/>
      <c r="L9" s="4"/>
      <c r="M9" s="233"/>
      <c r="N9" s="233"/>
      <c r="O9" s="233"/>
      <c r="P9" s="233"/>
      <c r="Q9" s="56"/>
      <c r="R9" s="56"/>
      <c r="S9" s="56"/>
    </row>
    <row r="10" spans="1:19" ht="18" customHeight="1">
      <c r="A10" s="231" t="s">
        <v>20</v>
      </c>
      <c r="B10" s="233"/>
      <c r="C10" s="233"/>
      <c r="D10" s="7">
        <v>44196</v>
      </c>
      <c r="E10" s="13"/>
      <c r="F10" s="56"/>
      <c r="G10" s="56"/>
      <c r="H10" s="56"/>
      <c r="I10" s="56"/>
      <c r="J10" s="56"/>
      <c r="K10" s="56"/>
      <c r="L10" s="4"/>
      <c r="M10" s="233"/>
      <c r="N10" s="233"/>
      <c r="O10" s="233"/>
      <c r="P10" s="233"/>
      <c r="Q10" s="56"/>
      <c r="R10" s="56"/>
      <c r="S10" s="56"/>
    </row>
    <row r="11" spans="1:19" ht="9.75" customHeight="1" thickBot="1">
      <c r="A11" s="8"/>
      <c r="B11" s="9"/>
      <c r="C11" s="14"/>
      <c r="D11" s="14"/>
      <c r="E11" s="14"/>
      <c r="F11" s="14"/>
      <c r="G11" s="14"/>
      <c r="H11" s="14"/>
      <c r="I11" s="14"/>
      <c r="J11" s="14"/>
      <c r="K11" s="14"/>
      <c r="L11" s="5"/>
      <c r="M11" s="234"/>
      <c r="N11" s="234"/>
      <c r="O11" s="234"/>
      <c r="P11" s="234"/>
      <c r="Q11" s="61"/>
      <c r="R11" s="61"/>
      <c r="S11" s="14"/>
    </row>
    <row r="12" spans="1:23" s="3" customFormat="1" ht="33.75" customHeight="1">
      <c r="A12" s="223" t="s">
        <v>2</v>
      </c>
      <c r="B12" s="206" t="s">
        <v>0</v>
      </c>
      <c r="C12" s="206" t="s">
        <v>7</v>
      </c>
      <c r="D12" s="206" t="s">
        <v>1</v>
      </c>
      <c r="E12" s="206" t="s">
        <v>8</v>
      </c>
      <c r="F12" s="206" t="s">
        <v>9</v>
      </c>
      <c r="G12" s="206" t="s">
        <v>10</v>
      </c>
      <c r="H12" s="206" t="s">
        <v>6</v>
      </c>
      <c r="I12" s="206" t="s">
        <v>3</v>
      </c>
      <c r="J12" s="206" t="s">
        <v>4</v>
      </c>
      <c r="K12" s="206" t="s">
        <v>5</v>
      </c>
      <c r="L12" s="239" t="s">
        <v>19</v>
      </c>
      <c r="M12" s="243" t="s">
        <v>46</v>
      </c>
      <c r="N12" s="206" t="s">
        <v>15</v>
      </c>
      <c r="O12" s="206" t="s">
        <v>16</v>
      </c>
      <c r="P12" s="206" t="s">
        <v>17</v>
      </c>
      <c r="Q12" s="237" t="s">
        <v>26</v>
      </c>
      <c r="R12" s="238"/>
      <c r="S12" s="241" t="s">
        <v>93</v>
      </c>
      <c r="T12" s="235" t="s">
        <v>47</v>
      </c>
      <c r="U12" s="2"/>
      <c r="V12" s="48"/>
      <c r="W12" s="49"/>
    </row>
    <row r="13" spans="1:23" s="3" customFormat="1" ht="46.5" customHeight="1" thickBot="1">
      <c r="A13" s="224"/>
      <c r="B13" s="207"/>
      <c r="C13" s="207"/>
      <c r="D13" s="207"/>
      <c r="E13" s="207"/>
      <c r="F13" s="207"/>
      <c r="G13" s="207"/>
      <c r="H13" s="207"/>
      <c r="I13" s="207"/>
      <c r="J13" s="207"/>
      <c r="K13" s="207"/>
      <c r="L13" s="240"/>
      <c r="M13" s="244"/>
      <c r="N13" s="207"/>
      <c r="O13" s="207"/>
      <c r="P13" s="207"/>
      <c r="Q13" s="74" t="s">
        <v>27</v>
      </c>
      <c r="R13" s="75" t="s">
        <v>28</v>
      </c>
      <c r="S13" s="242"/>
      <c r="T13" s="236"/>
      <c r="U13" s="2"/>
      <c r="V13" s="48"/>
      <c r="W13" s="49"/>
    </row>
    <row r="14" spans="1:23" ht="138" customHeight="1">
      <c r="A14" s="210">
        <v>1</v>
      </c>
      <c r="B14" s="204" t="s">
        <v>24</v>
      </c>
      <c r="C14" s="212" t="s">
        <v>124</v>
      </c>
      <c r="D14" s="212" t="s">
        <v>96</v>
      </c>
      <c r="E14" s="214" t="s">
        <v>97</v>
      </c>
      <c r="F14" s="86" t="s">
        <v>72</v>
      </c>
      <c r="G14" s="87" t="s">
        <v>33</v>
      </c>
      <c r="H14" s="88">
        <v>78</v>
      </c>
      <c r="I14" s="89">
        <v>43647</v>
      </c>
      <c r="J14" s="90">
        <v>43814</v>
      </c>
      <c r="K14" s="91">
        <f aca="true" t="shared" si="0" ref="K14:K20">(+J14-I14)/7</f>
        <v>23.857142857142858</v>
      </c>
      <c r="L14" s="92">
        <v>78</v>
      </c>
      <c r="M14" s="93">
        <f aca="true" t="shared" si="1" ref="M14:M19">IF(I14=0,0,+L14/H14)</f>
        <v>1</v>
      </c>
      <c r="N14" s="94">
        <f aca="true" t="shared" si="2" ref="N14:N20">+K14*M14</f>
        <v>23.857142857142858</v>
      </c>
      <c r="O14" s="95">
        <f aca="true" t="shared" si="3" ref="O14:O20">IF(J14&lt;=$D$10,N14,0)</f>
        <v>23.857142857142858</v>
      </c>
      <c r="P14" s="95">
        <f aca="true" t="shared" si="4" ref="P14:P20">IF($D$10&gt;=J14,K14,0)</f>
        <v>23.857142857142858</v>
      </c>
      <c r="Q14" s="96"/>
      <c r="R14" s="96"/>
      <c r="S14" s="216" t="s">
        <v>31</v>
      </c>
      <c r="T14" s="97" t="s">
        <v>117</v>
      </c>
      <c r="V14" s="208"/>
      <c r="W14" s="209"/>
    </row>
    <row r="15" spans="1:23" ht="317.25" customHeight="1" thickBot="1">
      <c r="A15" s="211"/>
      <c r="B15" s="205"/>
      <c r="C15" s="213"/>
      <c r="D15" s="213"/>
      <c r="E15" s="215"/>
      <c r="F15" s="98" t="s">
        <v>73</v>
      </c>
      <c r="G15" s="99" t="s">
        <v>68</v>
      </c>
      <c r="H15" s="100">
        <v>2</v>
      </c>
      <c r="I15" s="101">
        <v>43647</v>
      </c>
      <c r="J15" s="102">
        <v>43861</v>
      </c>
      <c r="K15" s="103">
        <f t="shared" si="0"/>
        <v>30.571428571428573</v>
      </c>
      <c r="L15" s="104"/>
      <c r="M15" s="105">
        <f>IF(I15=0,0,+L15/H15)</f>
        <v>0</v>
      </c>
      <c r="N15" s="106">
        <f t="shared" si="2"/>
        <v>0</v>
      </c>
      <c r="O15" s="107">
        <f t="shared" si="3"/>
        <v>0</v>
      </c>
      <c r="P15" s="107">
        <f t="shared" si="4"/>
        <v>30.571428571428573</v>
      </c>
      <c r="Q15" s="108"/>
      <c r="R15" s="108"/>
      <c r="S15" s="217"/>
      <c r="T15" s="109" t="s">
        <v>125</v>
      </c>
      <c r="V15" s="208"/>
      <c r="W15" s="209"/>
    </row>
    <row r="16" spans="1:23" ht="82.5" customHeight="1">
      <c r="A16" s="210">
        <v>2</v>
      </c>
      <c r="B16" s="204" t="s">
        <v>23</v>
      </c>
      <c r="C16" s="212" t="s">
        <v>126</v>
      </c>
      <c r="D16" s="212" t="s">
        <v>98</v>
      </c>
      <c r="E16" s="214" t="s">
        <v>99</v>
      </c>
      <c r="F16" s="86" t="s">
        <v>82</v>
      </c>
      <c r="G16" s="110" t="s">
        <v>34</v>
      </c>
      <c r="H16" s="111">
        <v>1</v>
      </c>
      <c r="I16" s="112">
        <v>43647</v>
      </c>
      <c r="J16" s="112">
        <v>43830</v>
      </c>
      <c r="K16" s="95">
        <f t="shared" si="0"/>
        <v>26.142857142857142</v>
      </c>
      <c r="L16" s="92">
        <v>1</v>
      </c>
      <c r="M16" s="93">
        <f t="shared" si="1"/>
        <v>1</v>
      </c>
      <c r="N16" s="94">
        <f t="shared" si="2"/>
        <v>26.142857142857142</v>
      </c>
      <c r="O16" s="95">
        <f t="shared" si="3"/>
        <v>26.142857142857142</v>
      </c>
      <c r="P16" s="95">
        <f t="shared" si="4"/>
        <v>26.142857142857142</v>
      </c>
      <c r="Q16" s="96"/>
      <c r="R16" s="96"/>
      <c r="S16" s="216" t="s">
        <v>85</v>
      </c>
      <c r="T16" s="97" t="s">
        <v>83</v>
      </c>
      <c r="V16" s="208"/>
      <c r="W16" s="209"/>
    </row>
    <row r="17" spans="1:23" ht="108.75" customHeight="1">
      <c r="A17" s="218"/>
      <c r="B17" s="219"/>
      <c r="C17" s="220"/>
      <c r="D17" s="220"/>
      <c r="E17" s="221"/>
      <c r="F17" s="113" t="s">
        <v>74</v>
      </c>
      <c r="G17" s="114" t="s">
        <v>68</v>
      </c>
      <c r="H17" s="115">
        <v>1</v>
      </c>
      <c r="I17" s="116">
        <v>43647</v>
      </c>
      <c r="J17" s="116">
        <v>43830</v>
      </c>
      <c r="K17" s="117">
        <f t="shared" si="0"/>
        <v>26.142857142857142</v>
      </c>
      <c r="L17" s="118">
        <v>1</v>
      </c>
      <c r="M17" s="119">
        <f t="shared" si="1"/>
        <v>1</v>
      </c>
      <c r="N17" s="120">
        <f t="shared" si="2"/>
        <v>26.142857142857142</v>
      </c>
      <c r="O17" s="117">
        <f t="shared" si="3"/>
        <v>26.142857142857142</v>
      </c>
      <c r="P17" s="117">
        <f t="shared" si="4"/>
        <v>26.142857142857142</v>
      </c>
      <c r="Q17" s="121"/>
      <c r="R17" s="121"/>
      <c r="S17" s="222"/>
      <c r="T17" s="122" t="s">
        <v>84</v>
      </c>
      <c r="V17" s="208"/>
      <c r="W17" s="209"/>
    </row>
    <row r="18" spans="1:23" ht="343.5" thickBot="1">
      <c r="A18" s="211"/>
      <c r="B18" s="205"/>
      <c r="C18" s="213"/>
      <c r="D18" s="213"/>
      <c r="E18" s="215"/>
      <c r="F18" s="98" t="s">
        <v>75</v>
      </c>
      <c r="G18" s="123" t="s">
        <v>76</v>
      </c>
      <c r="H18" s="124">
        <v>1</v>
      </c>
      <c r="I18" s="101">
        <v>43831</v>
      </c>
      <c r="J18" s="125">
        <v>44012</v>
      </c>
      <c r="K18" s="126">
        <f t="shared" si="0"/>
        <v>25.857142857142858</v>
      </c>
      <c r="L18" s="127">
        <v>0</v>
      </c>
      <c r="M18" s="105">
        <f t="shared" si="1"/>
        <v>0</v>
      </c>
      <c r="N18" s="106">
        <f t="shared" si="2"/>
        <v>0</v>
      </c>
      <c r="O18" s="107">
        <f t="shared" si="3"/>
        <v>0</v>
      </c>
      <c r="P18" s="107">
        <f t="shared" si="4"/>
        <v>25.857142857142858</v>
      </c>
      <c r="Q18" s="108"/>
      <c r="R18" s="128"/>
      <c r="S18" s="217"/>
      <c r="T18" s="199" t="s">
        <v>132</v>
      </c>
      <c r="V18" s="208"/>
      <c r="W18" s="209"/>
    </row>
    <row r="19" spans="1:23" s="1" customFormat="1" ht="409.5" customHeight="1">
      <c r="A19" s="210">
        <v>3</v>
      </c>
      <c r="B19" s="204" t="s">
        <v>25</v>
      </c>
      <c r="C19" s="212" t="s">
        <v>127</v>
      </c>
      <c r="D19" s="212" t="s">
        <v>78</v>
      </c>
      <c r="E19" s="280" t="s">
        <v>100</v>
      </c>
      <c r="F19" s="86" t="s">
        <v>79</v>
      </c>
      <c r="G19" s="129" t="s">
        <v>22</v>
      </c>
      <c r="H19" s="88">
        <v>100</v>
      </c>
      <c r="I19" s="89">
        <v>43647</v>
      </c>
      <c r="J19" s="112">
        <v>43789</v>
      </c>
      <c r="K19" s="91">
        <f t="shared" si="0"/>
        <v>20.285714285714285</v>
      </c>
      <c r="L19" s="130">
        <v>50</v>
      </c>
      <c r="M19" s="131">
        <f t="shared" si="1"/>
        <v>0.5</v>
      </c>
      <c r="N19" s="95">
        <f t="shared" si="2"/>
        <v>10.142857142857142</v>
      </c>
      <c r="O19" s="95">
        <f t="shared" si="3"/>
        <v>10.142857142857142</v>
      </c>
      <c r="P19" s="95">
        <f t="shared" si="4"/>
        <v>20.285714285714285</v>
      </c>
      <c r="Q19" s="96"/>
      <c r="R19" s="96"/>
      <c r="S19" s="216" t="s">
        <v>86</v>
      </c>
      <c r="T19" s="272" t="s">
        <v>133</v>
      </c>
      <c r="V19" s="208"/>
      <c r="W19" s="209"/>
    </row>
    <row r="20" spans="1:23" s="1" customFormat="1" ht="409.5" customHeight="1" thickBot="1">
      <c r="A20" s="211"/>
      <c r="B20" s="205"/>
      <c r="C20" s="213"/>
      <c r="D20" s="213"/>
      <c r="E20" s="281"/>
      <c r="F20" s="132" t="s">
        <v>80</v>
      </c>
      <c r="G20" s="133" t="s">
        <v>22</v>
      </c>
      <c r="H20" s="134">
        <v>100</v>
      </c>
      <c r="I20" s="135">
        <v>43647</v>
      </c>
      <c r="J20" s="135">
        <v>43789</v>
      </c>
      <c r="K20" s="136">
        <f t="shared" si="0"/>
        <v>20.285714285714285</v>
      </c>
      <c r="L20" s="137">
        <v>100</v>
      </c>
      <c r="M20" s="138">
        <f>IF(I20=0,0,+L20/H20)</f>
        <v>1</v>
      </c>
      <c r="N20" s="139">
        <f t="shared" si="2"/>
        <v>20.285714285714285</v>
      </c>
      <c r="O20" s="139">
        <f t="shared" si="3"/>
        <v>20.285714285714285</v>
      </c>
      <c r="P20" s="139">
        <f t="shared" si="4"/>
        <v>20.285714285714285</v>
      </c>
      <c r="Q20" s="108"/>
      <c r="R20" s="108"/>
      <c r="S20" s="217"/>
      <c r="T20" s="273"/>
      <c r="V20" s="208"/>
      <c r="W20" s="209"/>
    </row>
    <row r="21" spans="1:23" s="39" customFormat="1" ht="30" customHeight="1" thickBot="1">
      <c r="A21" s="278" t="s">
        <v>81</v>
      </c>
      <c r="B21" s="279"/>
      <c r="C21" s="279"/>
      <c r="D21" s="279"/>
      <c r="E21" s="279"/>
      <c r="F21" s="279"/>
      <c r="G21" s="279"/>
      <c r="H21" s="140"/>
      <c r="I21" s="141"/>
      <c r="J21" s="142"/>
      <c r="K21" s="143"/>
      <c r="L21" s="118"/>
      <c r="M21" s="119"/>
      <c r="N21" s="120"/>
      <c r="O21" s="117"/>
      <c r="P21" s="117"/>
      <c r="Q21" s="121"/>
      <c r="R21" s="121"/>
      <c r="S21" s="200"/>
      <c r="T21" s="203"/>
      <c r="V21" s="78"/>
      <c r="W21" s="79"/>
    </row>
    <row r="22" spans="1:23" s="39" customFormat="1" ht="30" customHeight="1" thickBot="1">
      <c r="A22" s="276" t="s">
        <v>101</v>
      </c>
      <c r="B22" s="277"/>
      <c r="C22" s="277"/>
      <c r="D22" s="277"/>
      <c r="E22" s="277"/>
      <c r="F22" s="277"/>
      <c r="G22" s="277"/>
      <c r="H22" s="144"/>
      <c r="I22" s="89"/>
      <c r="J22" s="90"/>
      <c r="K22" s="91"/>
      <c r="L22" s="92"/>
      <c r="M22" s="93"/>
      <c r="N22" s="94"/>
      <c r="O22" s="95"/>
      <c r="P22" s="95"/>
      <c r="Q22" s="96"/>
      <c r="R22" s="96"/>
      <c r="S22" s="76"/>
      <c r="T22" s="145"/>
      <c r="V22" s="72"/>
      <c r="W22" s="73"/>
    </row>
    <row r="23" spans="1:23" s="1" customFormat="1" ht="163.5" customHeight="1">
      <c r="A23" s="210">
        <v>4</v>
      </c>
      <c r="B23" s="204" t="s">
        <v>36</v>
      </c>
      <c r="C23" s="212" t="s">
        <v>128</v>
      </c>
      <c r="D23" s="212" t="s">
        <v>94</v>
      </c>
      <c r="E23" s="260" t="s">
        <v>43</v>
      </c>
      <c r="F23" s="146" t="s">
        <v>44</v>
      </c>
      <c r="G23" s="147" t="s">
        <v>37</v>
      </c>
      <c r="H23" s="148">
        <v>1</v>
      </c>
      <c r="I23" s="149">
        <v>42948</v>
      </c>
      <c r="J23" s="149">
        <v>44530</v>
      </c>
      <c r="K23" s="91">
        <f>(+J23-I23)/7</f>
        <v>226</v>
      </c>
      <c r="L23" s="150">
        <v>0.33</v>
      </c>
      <c r="M23" s="131">
        <f>IF(I23=0,0,+L23/H23)</f>
        <v>0.33</v>
      </c>
      <c r="N23" s="95">
        <f>+K23*M23</f>
        <v>74.58</v>
      </c>
      <c r="O23" s="95">
        <f>IF(J23&lt;=$D$10,N23,0)</f>
        <v>0</v>
      </c>
      <c r="P23" s="95">
        <f>IF($D$10&gt;=J23,K23,0)</f>
        <v>0</v>
      </c>
      <c r="Q23" s="151"/>
      <c r="R23" s="151"/>
      <c r="S23" s="76" t="s">
        <v>69</v>
      </c>
      <c r="T23" s="152" t="s">
        <v>119</v>
      </c>
      <c r="V23" s="259"/>
      <c r="W23" s="258"/>
    </row>
    <row r="24" spans="1:23" s="1" customFormat="1" ht="216" customHeight="1" thickBot="1">
      <c r="A24" s="211"/>
      <c r="B24" s="205"/>
      <c r="C24" s="213"/>
      <c r="D24" s="213"/>
      <c r="E24" s="261"/>
      <c r="F24" s="153" t="s">
        <v>45</v>
      </c>
      <c r="G24" s="154" t="s">
        <v>42</v>
      </c>
      <c r="H24" s="155">
        <v>1</v>
      </c>
      <c r="I24" s="156">
        <v>43374</v>
      </c>
      <c r="J24" s="156">
        <v>44530</v>
      </c>
      <c r="K24" s="136">
        <f>(+J24-I24)/7</f>
        <v>165.14285714285714</v>
      </c>
      <c r="L24" s="157">
        <v>0</v>
      </c>
      <c r="M24" s="138">
        <f>IF(I24=0,0,+L24/H24)</f>
        <v>0</v>
      </c>
      <c r="N24" s="107">
        <f>+K24*M24</f>
        <v>0</v>
      </c>
      <c r="O24" s="107">
        <f>IF(J24&lt;=$D$10,N24,0)</f>
        <v>0</v>
      </c>
      <c r="P24" s="107">
        <f>IF($D$10&gt;=J24,K24,0)</f>
        <v>0</v>
      </c>
      <c r="Q24" s="158"/>
      <c r="R24" s="158"/>
      <c r="S24" s="77" t="s">
        <v>32</v>
      </c>
      <c r="T24" s="159" t="s">
        <v>121</v>
      </c>
      <c r="V24" s="259"/>
      <c r="W24" s="258"/>
    </row>
    <row r="25" spans="1:23" s="1" customFormat="1" ht="149.25" customHeight="1" thickBot="1">
      <c r="A25" s="82">
        <v>5</v>
      </c>
      <c r="B25" s="83" t="s">
        <v>38</v>
      </c>
      <c r="C25" s="160" t="s">
        <v>129</v>
      </c>
      <c r="D25" s="161" t="s">
        <v>39</v>
      </c>
      <c r="E25" s="162" t="s">
        <v>40</v>
      </c>
      <c r="F25" s="163" t="s">
        <v>41</v>
      </c>
      <c r="G25" s="164" t="s">
        <v>35</v>
      </c>
      <c r="H25" s="165">
        <v>1</v>
      </c>
      <c r="I25" s="166">
        <v>42942</v>
      </c>
      <c r="J25" s="167">
        <v>44926</v>
      </c>
      <c r="K25" s="168">
        <f>(+J25-I25)/7</f>
        <v>283.42857142857144</v>
      </c>
      <c r="L25" s="169">
        <v>0</v>
      </c>
      <c r="M25" s="170">
        <v>1</v>
      </c>
      <c r="N25" s="168">
        <f>+K25*M25</f>
        <v>283.42857142857144</v>
      </c>
      <c r="O25" s="168">
        <f>IF(J25&lt;=$D$10,N25,0)</f>
        <v>0</v>
      </c>
      <c r="P25" s="168">
        <f>IF($D$10&gt;=J25,K25,0)</f>
        <v>0</v>
      </c>
      <c r="Q25" s="160"/>
      <c r="R25" s="160"/>
      <c r="S25" s="81" t="s">
        <v>29</v>
      </c>
      <c r="T25" s="171" t="s">
        <v>120</v>
      </c>
      <c r="U25" s="52"/>
      <c r="V25" s="259"/>
      <c r="W25" s="258"/>
    </row>
    <row r="26" spans="1:23" s="39" customFormat="1" ht="30" customHeight="1" thickBot="1">
      <c r="A26" s="276" t="s">
        <v>114</v>
      </c>
      <c r="B26" s="277"/>
      <c r="C26" s="277"/>
      <c r="D26" s="277"/>
      <c r="E26" s="277"/>
      <c r="F26" s="277"/>
      <c r="G26" s="277"/>
      <c r="H26" s="144"/>
      <c r="I26" s="89"/>
      <c r="J26" s="90"/>
      <c r="K26" s="91"/>
      <c r="L26" s="92"/>
      <c r="M26" s="93"/>
      <c r="N26" s="94"/>
      <c r="O26" s="95"/>
      <c r="P26" s="95"/>
      <c r="Q26" s="96"/>
      <c r="R26" s="96"/>
      <c r="S26" s="76"/>
      <c r="T26" s="145"/>
      <c r="V26" s="59"/>
      <c r="W26" s="58"/>
    </row>
    <row r="27" spans="1:23" s="19" customFormat="1" ht="108" customHeight="1">
      <c r="A27" s="210">
        <v>6</v>
      </c>
      <c r="B27" s="204" t="s">
        <v>102</v>
      </c>
      <c r="C27" s="212" t="s">
        <v>130</v>
      </c>
      <c r="D27" s="212" t="s">
        <v>103</v>
      </c>
      <c r="E27" s="172" t="s">
        <v>104</v>
      </c>
      <c r="F27" s="86" t="s">
        <v>105</v>
      </c>
      <c r="G27" s="96" t="s">
        <v>77</v>
      </c>
      <c r="H27" s="96">
        <v>1</v>
      </c>
      <c r="I27" s="89">
        <v>43864</v>
      </c>
      <c r="J27" s="89">
        <v>43980</v>
      </c>
      <c r="K27" s="95">
        <f>(+J27-I27)/7</f>
        <v>16.571428571428573</v>
      </c>
      <c r="L27" s="173">
        <v>1</v>
      </c>
      <c r="M27" s="174">
        <v>1</v>
      </c>
      <c r="N27" s="175"/>
      <c r="O27" s="175"/>
      <c r="P27" s="175"/>
      <c r="Q27" s="176"/>
      <c r="R27" s="177"/>
      <c r="S27" s="201" t="s">
        <v>106</v>
      </c>
      <c r="T27" s="178" t="s">
        <v>118</v>
      </c>
      <c r="U27" s="18"/>
      <c r="V27" s="62"/>
      <c r="W27" s="63"/>
    </row>
    <row r="28" spans="1:23" s="64" customFormat="1" ht="254.25" customHeight="1" thickBot="1">
      <c r="A28" s="211"/>
      <c r="B28" s="205"/>
      <c r="C28" s="213"/>
      <c r="D28" s="213"/>
      <c r="E28" s="179" t="s">
        <v>107</v>
      </c>
      <c r="F28" s="179" t="s">
        <v>108</v>
      </c>
      <c r="G28" s="180" t="s">
        <v>109</v>
      </c>
      <c r="H28" s="181">
        <v>1</v>
      </c>
      <c r="I28" s="182">
        <v>43983</v>
      </c>
      <c r="J28" s="182">
        <v>44408</v>
      </c>
      <c r="K28" s="117">
        <f>(+J28-I28)/7</f>
        <v>60.714285714285715</v>
      </c>
      <c r="L28" s="183">
        <v>0</v>
      </c>
      <c r="M28" s="184">
        <f>IF(I28=0,0,+L28/H28)</f>
        <v>0</v>
      </c>
      <c r="N28" s="117">
        <f>+K28*M28</f>
        <v>0</v>
      </c>
      <c r="O28" s="117">
        <f>IF(J28&lt;=$D$10,N28,0)</f>
        <v>0</v>
      </c>
      <c r="P28" s="117">
        <f>IF($D$10&gt;=J28,K28,0)</f>
        <v>0</v>
      </c>
      <c r="Q28" s="185"/>
      <c r="R28" s="186"/>
      <c r="S28" s="80" t="s">
        <v>110</v>
      </c>
      <c r="T28" s="187" t="s">
        <v>122</v>
      </c>
      <c r="V28" s="274"/>
      <c r="W28" s="275"/>
    </row>
    <row r="29" spans="1:23" s="19" customFormat="1" ht="274.5" customHeight="1" thickBot="1">
      <c r="A29" s="84">
        <v>7</v>
      </c>
      <c r="B29" s="85" t="s">
        <v>111</v>
      </c>
      <c r="C29" s="188" t="s">
        <v>131</v>
      </c>
      <c r="D29" s="188" t="s">
        <v>112</v>
      </c>
      <c r="E29" s="189" t="s">
        <v>113</v>
      </c>
      <c r="F29" s="190" t="s">
        <v>108</v>
      </c>
      <c r="G29" s="191" t="s">
        <v>109</v>
      </c>
      <c r="H29" s="192">
        <v>1</v>
      </c>
      <c r="I29" s="193">
        <v>43983</v>
      </c>
      <c r="J29" s="193">
        <v>44408</v>
      </c>
      <c r="K29" s="194">
        <f>(+J29-I29)/7</f>
        <v>60.714285714285715</v>
      </c>
      <c r="L29" s="195">
        <v>0</v>
      </c>
      <c r="M29" s="196">
        <f>IF(I29=0,0,+L29/H29)</f>
        <v>0</v>
      </c>
      <c r="N29" s="197">
        <f>+K29*M29</f>
        <v>0</v>
      </c>
      <c r="O29" s="198">
        <f>IF(J29&lt;=$D$10,N29,0)</f>
        <v>0</v>
      </c>
      <c r="P29" s="198">
        <f>IF($D$10&gt;=J29,K29,0)</f>
        <v>0</v>
      </c>
      <c r="Q29" s="85"/>
      <c r="R29" s="85"/>
      <c r="S29" s="202" t="s">
        <v>110</v>
      </c>
      <c r="T29" s="159" t="s">
        <v>123</v>
      </c>
      <c r="V29" s="274"/>
      <c r="W29" s="275"/>
    </row>
    <row r="30" spans="1:21" s="37" customFormat="1" ht="18" customHeight="1">
      <c r="A30" s="43"/>
      <c r="B30" s="44"/>
      <c r="C30" s="34"/>
      <c r="D30" s="34"/>
      <c r="E30" s="34"/>
      <c r="F30" s="34"/>
      <c r="G30" s="34"/>
      <c r="H30" s="34"/>
      <c r="I30" s="34"/>
      <c r="J30" s="34"/>
      <c r="K30" s="53">
        <f>SUM(K14:K29)</f>
        <v>985.7142857142856</v>
      </c>
      <c r="L30" s="16"/>
      <c r="M30" s="38"/>
      <c r="N30" s="54">
        <f>SUM(N14:N29)</f>
        <v>464.58</v>
      </c>
      <c r="O30" s="54">
        <f>SUM(O14:O29)</f>
        <v>106.57142857142856</v>
      </c>
      <c r="P30" s="54">
        <f>SUM(P14:P29)</f>
        <v>173.1428571428571</v>
      </c>
      <c r="Q30" s="50"/>
      <c r="R30" s="50"/>
      <c r="S30" s="66"/>
      <c r="T30" s="65"/>
      <c r="U30" s="55"/>
    </row>
    <row r="31" spans="1:33" s="19" customFormat="1" ht="43.5" customHeight="1">
      <c r="A31" s="27"/>
      <c r="B31" s="28"/>
      <c r="C31" s="50"/>
      <c r="D31" s="50"/>
      <c r="E31" s="28"/>
      <c r="F31" s="29"/>
      <c r="G31" s="28"/>
      <c r="H31" s="50"/>
      <c r="I31" s="50"/>
      <c r="J31" s="28"/>
      <c r="K31" s="30"/>
      <c r="L31" s="31"/>
      <c r="M31" s="32"/>
      <c r="N31" s="30"/>
      <c r="O31" s="30"/>
      <c r="P31" s="30"/>
      <c r="Q31" s="50"/>
      <c r="R31" s="50"/>
      <c r="S31" s="67"/>
      <c r="T31" s="16"/>
      <c r="U31" s="17"/>
      <c r="V31" s="18"/>
      <c r="W31" s="18"/>
      <c r="X31" s="18"/>
      <c r="Y31" s="18"/>
      <c r="Z31" s="18"/>
      <c r="AA31" s="18"/>
      <c r="AB31" s="18"/>
      <c r="AC31" s="18"/>
      <c r="AD31" s="18"/>
      <c r="AE31" s="18"/>
      <c r="AF31" s="18"/>
      <c r="AG31" s="18"/>
    </row>
    <row r="32" spans="1:33" ht="18" customHeight="1">
      <c r="A32" s="33"/>
      <c r="B32" s="45"/>
      <c r="C32" s="50" t="s">
        <v>87</v>
      </c>
      <c r="D32" s="50"/>
      <c r="E32" s="232" t="s">
        <v>65</v>
      </c>
      <c r="F32" s="232"/>
      <c r="G32" s="45"/>
      <c r="H32" s="262" t="s">
        <v>88</v>
      </c>
      <c r="I32" s="262"/>
      <c r="J32" s="262"/>
      <c r="K32" s="262"/>
      <c r="L32" s="262"/>
      <c r="M32" s="262"/>
      <c r="N32" s="29"/>
      <c r="O32" s="29"/>
      <c r="P32" s="29"/>
      <c r="Q32" s="50"/>
      <c r="R32" s="50"/>
      <c r="S32" s="68"/>
      <c r="T32" s="16"/>
      <c r="U32" s="20"/>
      <c r="V32" s="50"/>
      <c r="W32" s="50"/>
      <c r="X32" s="50"/>
      <c r="Y32" s="50"/>
      <c r="Z32" s="50"/>
      <c r="AA32" s="50"/>
      <c r="AB32" s="50"/>
      <c r="AC32" s="50"/>
      <c r="AD32" s="50"/>
      <c r="AE32" s="50"/>
      <c r="AF32" s="50"/>
      <c r="AG32" s="50"/>
    </row>
    <row r="33" spans="1:33" s="37" customFormat="1" ht="18" customHeight="1">
      <c r="A33" s="43"/>
      <c r="B33" s="44"/>
      <c r="C33" s="34" t="s">
        <v>67</v>
      </c>
      <c r="D33" s="34"/>
      <c r="E33" s="233" t="s">
        <v>66</v>
      </c>
      <c r="F33" s="233"/>
      <c r="G33" s="44"/>
      <c r="H33" s="233" t="s">
        <v>58</v>
      </c>
      <c r="I33" s="233"/>
      <c r="J33" s="233"/>
      <c r="K33" s="233"/>
      <c r="L33" s="233"/>
      <c r="M33" s="233"/>
      <c r="N33" s="35"/>
      <c r="O33" s="35"/>
      <c r="P33" s="35"/>
      <c r="Q33" s="34"/>
      <c r="R33" s="34"/>
      <c r="S33" s="69"/>
      <c r="T33" s="36"/>
      <c r="U33" s="51"/>
      <c r="V33" s="34"/>
      <c r="W33" s="34"/>
      <c r="X33" s="34"/>
      <c r="Y33" s="34"/>
      <c r="Z33" s="34"/>
      <c r="AA33" s="34"/>
      <c r="AB33" s="34"/>
      <c r="AC33" s="34"/>
      <c r="AD33" s="34"/>
      <c r="AE33" s="34"/>
      <c r="AF33" s="34"/>
      <c r="AG33" s="34"/>
    </row>
    <row r="34" spans="1:33" s="19" customFormat="1" ht="43.5" customHeight="1">
      <c r="A34" s="27"/>
      <c r="B34" s="28"/>
      <c r="C34" s="50"/>
      <c r="D34" s="50"/>
      <c r="E34" s="45"/>
      <c r="F34" s="29"/>
      <c r="G34" s="45"/>
      <c r="H34" s="50"/>
      <c r="I34" s="50"/>
      <c r="J34" s="45"/>
      <c r="K34" s="29"/>
      <c r="L34" s="29"/>
      <c r="M34" s="38"/>
      <c r="N34" s="30"/>
      <c r="O34" s="30"/>
      <c r="P34" s="30"/>
      <c r="Q34" s="50"/>
      <c r="R34" s="50"/>
      <c r="S34" s="67"/>
      <c r="T34" s="16"/>
      <c r="U34" s="17"/>
      <c r="V34" s="18"/>
      <c r="W34" s="18"/>
      <c r="X34" s="18"/>
      <c r="Y34" s="18"/>
      <c r="Z34" s="18"/>
      <c r="AA34" s="18"/>
      <c r="AB34" s="18"/>
      <c r="AC34" s="18"/>
      <c r="AD34" s="18"/>
      <c r="AE34" s="18"/>
      <c r="AF34" s="18"/>
      <c r="AG34" s="18"/>
    </row>
    <row r="35" spans="1:33" ht="18" customHeight="1">
      <c r="A35" s="33"/>
      <c r="B35" s="45"/>
      <c r="C35" s="50" t="s">
        <v>89</v>
      </c>
      <c r="D35" s="50"/>
      <c r="E35" s="232" t="s">
        <v>59</v>
      </c>
      <c r="F35" s="232"/>
      <c r="G35" s="45"/>
      <c r="H35" s="232" t="s">
        <v>90</v>
      </c>
      <c r="I35" s="232"/>
      <c r="J35" s="232"/>
      <c r="K35" s="232"/>
      <c r="L35" s="232"/>
      <c r="M35" s="232"/>
      <c r="N35" s="29"/>
      <c r="O35" s="29"/>
      <c r="P35" s="29"/>
      <c r="Q35" s="50"/>
      <c r="R35" s="50"/>
      <c r="S35" s="68"/>
      <c r="T35" s="16"/>
      <c r="U35" s="20"/>
      <c r="V35" s="50"/>
      <c r="W35" s="50"/>
      <c r="X35" s="50"/>
      <c r="Y35" s="50"/>
      <c r="Z35" s="50"/>
      <c r="AA35" s="50"/>
      <c r="AB35" s="50"/>
      <c r="AC35" s="50"/>
      <c r="AD35" s="50"/>
      <c r="AE35" s="50"/>
      <c r="AF35" s="50"/>
      <c r="AG35" s="50"/>
    </row>
    <row r="36" spans="1:33" s="37" customFormat="1" ht="18" customHeight="1">
      <c r="A36" s="43"/>
      <c r="B36" s="44"/>
      <c r="C36" s="34" t="s">
        <v>71</v>
      </c>
      <c r="D36" s="34"/>
      <c r="E36" s="233" t="s">
        <v>60</v>
      </c>
      <c r="F36" s="233"/>
      <c r="G36" s="44"/>
      <c r="H36" s="233" t="s">
        <v>95</v>
      </c>
      <c r="I36" s="233"/>
      <c r="J36" s="233"/>
      <c r="K36" s="233"/>
      <c r="L36" s="233"/>
      <c r="M36" s="233"/>
      <c r="N36" s="35"/>
      <c r="O36" s="35"/>
      <c r="P36" s="35"/>
      <c r="Q36" s="34"/>
      <c r="R36" s="34"/>
      <c r="S36" s="69"/>
      <c r="T36" s="36"/>
      <c r="U36" s="51"/>
      <c r="V36" s="34"/>
      <c r="W36" s="34"/>
      <c r="X36" s="34"/>
      <c r="Y36" s="34"/>
      <c r="Z36" s="34"/>
      <c r="AA36" s="34"/>
      <c r="AB36" s="34"/>
      <c r="AC36" s="34"/>
      <c r="AD36" s="34"/>
      <c r="AE36" s="34"/>
      <c r="AF36" s="34"/>
      <c r="AG36" s="34"/>
    </row>
    <row r="37" spans="1:33" s="19" customFormat="1" ht="43.5" customHeight="1">
      <c r="A37" s="27"/>
      <c r="B37" s="28"/>
      <c r="C37" s="50"/>
      <c r="D37" s="50"/>
      <c r="E37" s="45"/>
      <c r="F37" s="29"/>
      <c r="G37" s="45"/>
      <c r="H37" s="50"/>
      <c r="I37" s="50"/>
      <c r="J37" s="45"/>
      <c r="K37" s="29"/>
      <c r="L37" s="29"/>
      <c r="M37" s="38"/>
      <c r="N37" s="30"/>
      <c r="O37" s="30"/>
      <c r="P37" s="30"/>
      <c r="Q37" s="50"/>
      <c r="R37" s="50"/>
      <c r="S37" s="67"/>
      <c r="T37" s="16"/>
      <c r="U37" s="17"/>
      <c r="V37" s="18"/>
      <c r="W37" s="18"/>
      <c r="X37" s="18"/>
      <c r="Y37" s="18"/>
      <c r="Z37" s="18"/>
      <c r="AA37" s="18"/>
      <c r="AB37" s="18"/>
      <c r="AC37" s="18"/>
      <c r="AD37" s="18"/>
      <c r="AE37" s="18"/>
      <c r="AF37" s="18"/>
      <c r="AG37" s="18"/>
    </row>
    <row r="38" spans="1:33" ht="18" customHeight="1">
      <c r="A38" s="33"/>
      <c r="B38" s="45"/>
      <c r="C38" s="46" t="s">
        <v>61</v>
      </c>
      <c r="D38" s="50"/>
      <c r="E38" s="232" t="s">
        <v>92</v>
      </c>
      <c r="F38" s="232"/>
      <c r="G38" s="45"/>
      <c r="H38" s="232" t="s">
        <v>91</v>
      </c>
      <c r="I38" s="232"/>
      <c r="J38" s="232"/>
      <c r="K38" s="232"/>
      <c r="L38" s="232"/>
      <c r="M38" s="232"/>
      <c r="N38" s="29"/>
      <c r="O38" s="29"/>
      <c r="P38" s="29"/>
      <c r="Q38" s="50"/>
      <c r="R38" s="50"/>
      <c r="S38" s="68"/>
      <c r="T38" s="16"/>
      <c r="U38" s="20"/>
      <c r="V38" s="50"/>
      <c r="W38" s="50"/>
      <c r="X38" s="50"/>
      <c r="Y38" s="50"/>
      <c r="Z38" s="50"/>
      <c r="AA38" s="50"/>
      <c r="AB38" s="50"/>
      <c r="AC38" s="50"/>
      <c r="AD38" s="50"/>
      <c r="AE38" s="50"/>
      <c r="AF38" s="50"/>
      <c r="AG38" s="50"/>
    </row>
    <row r="39" spans="1:33" s="37" customFormat="1" ht="18" customHeight="1">
      <c r="A39" s="43"/>
      <c r="B39" s="44"/>
      <c r="C39" s="34" t="s">
        <v>62</v>
      </c>
      <c r="D39" s="34"/>
      <c r="E39" s="233" t="s">
        <v>63</v>
      </c>
      <c r="F39" s="233"/>
      <c r="G39" s="44"/>
      <c r="H39" s="233" t="s">
        <v>64</v>
      </c>
      <c r="I39" s="233"/>
      <c r="J39" s="233"/>
      <c r="K39" s="233"/>
      <c r="L39" s="233"/>
      <c r="M39" s="233"/>
      <c r="N39" s="47"/>
      <c r="O39" s="47"/>
      <c r="P39" s="47"/>
      <c r="Q39" s="47"/>
      <c r="R39" s="47"/>
      <c r="S39" s="70"/>
      <c r="T39" s="36"/>
      <c r="U39" s="51"/>
      <c r="V39" s="34"/>
      <c r="W39" s="34"/>
      <c r="X39" s="34"/>
      <c r="Y39" s="34"/>
      <c r="Z39" s="34"/>
      <c r="AA39" s="34"/>
      <c r="AB39" s="34"/>
      <c r="AC39" s="34"/>
      <c r="AD39" s="34"/>
      <c r="AE39" s="34"/>
      <c r="AF39" s="34"/>
      <c r="AG39" s="34"/>
    </row>
    <row r="40" spans="1:33" s="37" customFormat="1" ht="18" customHeight="1">
      <c r="A40" s="43"/>
      <c r="B40" s="44"/>
      <c r="C40" s="233"/>
      <c r="D40" s="233"/>
      <c r="E40" s="34"/>
      <c r="F40" s="34"/>
      <c r="G40" s="44"/>
      <c r="H40" s="34"/>
      <c r="I40" s="47"/>
      <c r="J40" s="47"/>
      <c r="K40" s="47"/>
      <c r="L40" s="47"/>
      <c r="M40" s="47"/>
      <c r="N40" s="35"/>
      <c r="O40" s="35"/>
      <c r="P40" s="35"/>
      <c r="Q40" s="34"/>
      <c r="R40" s="34"/>
      <c r="S40" s="69"/>
      <c r="T40" s="36"/>
      <c r="U40" s="51"/>
      <c r="V40" s="34"/>
      <c r="W40" s="34"/>
      <c r="X40" s="34"/>
      <c r="Y40" s="34"/>
      <c r="Z40" s="34"/>
      <c r="AA40" s="34"/>
      <c r="AB40" s="34"/>
      <c r="AC40" s="34"/>
      <c r="AD40" s="34"/>
      <c r="AE40" s="34"/>
      <c r="AF40" s="34"/>
      <c r="AG40" s="34"/>
    </row>
    <row r="41" spans="1:33" s="37" customFormat="1" ht="15" customHeight="1">
      <c r="A41" s="43"/>
      <c r="B41" s="44"/>
      <c r="C41" s="47"/>
      <c r="D41" s="47"/>
      <c r="E41" s="34"/>
      <c r="F41" s="34"/>
      <c r="G41" s="44"/>
      <c r="H41" s="34"/>
      <c r="I41" s="47"/>
      <c r="J41" s="47"/>
      <c r="K41" s="47"/>
      <c r="L41" s="47"/>
      <c r="M41" s="47"/>
      <c r="N41" s="35"/>
      <c r="O41" s="35"/>
      <c r="P41" s="35"/>
      <c r="Q41" s="34"/>
      <c r="R41" s="34"/>
      <c r="S41" s="69"/>
      <c r="T41" s="36"/>
      <c r="U41" s="51"/>
      <c r="V41" s="34"/>
      <c r="W41" s="34"/>
      <c r="X41" s="34"/>
      <c r="Y41" s="34"/>
      <c r="Z41" s="34"/>
      <c r="AA41" s="34"/>
      <c r="AB41" s="34"/>
      <c r="AC41" s="34"/>
      <c r="AD41" s="34"/>
      <c r="AE41" s="34"/>
      <c r="AF41" s="34"/>
      <c r="AG41" s="34"/>
    </row>
    <row r="42" spans="1:33" s="19" customFormat="1" ht="18.75" customHeight="1" hidden="1" thickBot="1">
      <c r="A42" s="263" t="s">
        <v>48</v>
      </c>
      <c r="B42" s="264"/>
      <c r="C42" s="264"/>
      <c r="D42" s="264"/>
      <c r="E42" s="264"/>
      <c r="F42" s="264"/>
      <c r="G42" s="264"/>
      <c r="H42" s="264"/>
      <c r="I42" s="264"/>
      <c r="J42" s="264"/>
      <c r="K42" s="264"/>
      <c r="L42" s="265"/>
      <c r="M42" s="21"/>
      <c r="N42" s="18"/>
      <c r="O42" s="18"/>
      <c r="P42" s="18"/>
      <c r="Q42" s="50"/>
      <c r="R42" s="50"/>
      <c r="S42" s="67"/>
      <c r="T42" s="16"/>
      <c r="U42" s="17"/>
      <c r="V42" s="18"/>
      <c r="W42" s="18"/>
      <c r="X42" s="18"/>
      <c r="Y42" s="18"/>
      <c r="Z42" s="18"/>
      <c r="AA42" s="18"/>
      <c r="AB42" s="18"/>
      <c r="AC42" s="18"/>
      <c r="AD42" s="18"/>
      <c r="AE42" s="18"/>
      <c r="AF42" s="18"/>
      <c r="AG42" s="18"/>
    </row>
    <row r="43" spans="1:33" ht="18.75" customHeight="1" hidden="1" thickBot="1">
      <c r="A43" s="266" t="s">
        <v>49</v>
      </c>
      <c r="B43" s="267"/>
      <c r="C43" s="267"/>
      <c r="D43" s="267"/>
      <c r="E43" s="267"/>
      <c r="F43" s="267"/>
      <c r="G43" s="267"/>
      <c r="H43" s="267"/>
      <c r="I43" s="267"/>
      <c r="J43" s="267"/>
      <c r="K43" s="267"/>
      <c r="L43" s="268"/>
      <c r="M43" s="22"/>
      <c r="N43" s="50"/>
      <c r="O43" s="50"/>
      <c r="P43" s="50"/>
      <c r="Q43" s="50"/>
      <c r="R43" s="50"/>
      <c r="S43" s="68"/>
      <c r="T43" s="16"/>
      <c r="U43" s="20"/>
      <c r="V43" s="50"/>
      <c r="W43" s="50"/>
      <c r="X43" s="50"/>
      <c r="Y43" s="50"/>
      <c r="Z43" s="50"/>
      <c r="AA43" s="50"/>
      <c r="AB43" s="50"/>
      <c r="AC43" s="50"/>
      <c r="AD43" s="50"/>
      <c r="AE43" s="50"/>
      <c r="AF43" s="50"/>
      <c r="AG43" s="50"/>
    </row>
    <row r="44" spans="1:23" ht="18.75" customHeight="1" hidden="1">
      <c r="A44" s="269" t="s">
        <v>50</v>
      </c>
      <c r="B44" s="270"/>
      <c r="C44" s="270"/>
      <c r="D44" s="270"/>
      <c r="E44" s="270"/>
      <c r="F44" s="270"/>
      <c r="G44" s="270"/>
      <c r="H44" s="270"/>
      <c r="I44" s="271"/>
      <c r="J44" s="253" t="s">
        <v>51</v>
      </c>
      <c r="K44" s="254"/>
      <c r="L44" s="23">
        <f>+P30</f>
        <v>173.1428571428571</v>
      </c>
      <c r="M44" s="22"/>
      <c r="N44" s="50"/>
      <c r="O44" s="50"/>
      <c r="P44" s="50"/>
      <c r="Q44" s="50"/>
      <c r="R44" s="50"/>
      <c r="S44" s="68"/>
      <c r="T44" s="16"/>
      <c r="U44" s="15"/>
      <c r="V44" s="12"/>
      <c r="W44" s="12"/>
    </row>
    <row r="45" spans="1:23" ht="18.75" customHeight="1" hidden="1" thickBot="1">
      <c r="A45" s="245" t="s">
        <v>52</v>
      </c>
      <c r="B45" s="246"/>
      <c r="C45" s="246"/>
      <c r="D45" s="246"/>
      <c r="E45" s="246"/>
      <c r="F45" s="246"/>
      <c r="G45" s="246"/>
      <c r="H45" s="246"/>
      <c r="I45" s="247"/>
      <c r="J45" s="248" t="s">
        <v>53</v>
      </c>
      <c r="K45" s="249"/>
      <c r="L45" s="24">
        <f>+K30</f>
        <v>985.7142857142856</v>
      </c>
      <c r="M45" s="22"/>
      <c r="N45" s="50"/>
      <c r="O45" s="50"/>
      <c r="P45" s="50"/>
      <c r="Q45" s="50"/>
      <c r="R45" s="50"/>
      <c r="S45" s="68"/>
      <c r="T45" s="16"/>
      <c r="U45" s="15"/>
      <c r="V45" s="12"/>
      <c r="W45" s="12"/>
    </row>
    <row r="46" spans="1:23" ht="24.75" customHeight="1" hidden="1">
      <c r="A46" s="250" t="s">
        <v>54</v>
      </c>
      <c r="B46" s="251"/>
      <c r="C46" s="251"/>
      <c r="D46" s="251"/>
      <c r="E46" s="251"/>
      <c r="F46" s="251"/>
      <c r="G46" s="251"/>
      <c r="H46" s="251"/>
      <c r="I46" s="252"/>
      <c r="J46" s="253" t="s">
        <v>55</v>
      </c>
      <c r="K46" s="254"/>
      <c r="L46" s="25">
        <f>IF(O30=0,0,+O30/L44)</f>
        <v>0.6155115511551156</v>
      </c>
      <c r="M46" s="22"/>
      <c r="N46" s="50"/>
      <c r="O46" s="50"/>
      <c r="P46" s="50"/>
      <c r="Q46" s="50"/>
      <c r="R46" s="50"/>
      <c r="S46" s="68"/>
      <c r="T46" s="16"/>
      <c r="U46" s="15"/>
      <c r="V46" s="12"/>
      <c r="W46" s="12"/>
    </row>
    <row r="47" spans="1:23" ht="24.75" customHeight="1" hidden="1" thickBot="1">
      <c r="A47" s="255" t="s">
        <v>56</v>
      </c>
      <c r="B47" s="256"/>
      <c r="C47" s="256"/>
      <c r="D47" s="256"/>
      <c r="E47" s="256"/>
      <c r="F47" s="256"/>
      <c r="G47" s="256"/>
      <c r="H47" s="256"/>
      <c r="I47" s="257"/>
      <c r="J47" s="248" t="s">
        <v>57</v>
      </c>
      <c r="K47" s="249"/>
      <c r="L47" s="26">
        <f>IF(N30=0,0,+N30/L45)</f>
        <v>0.4713130434782609</v>
      </c>
      <c r="M47" s="40"/>
      <c r="N47" s="41"/>
      <c r="O47" s="41"/>
      <c r="P47" s="41"/>
      <c r="Q47" s="50"/>
      <c r="R47" s="50"/>
      <c r="S47" s="68"/>
      <c r="T47" s="16"/>
      <c r="U47" s="15"/>
      <c r="V47" s="12"/>
      <c r="W47" s="12"/>
    </row>
    <row r="48" spans="1:20" ht="10.5" customHeight="1" thickBot="1">
      <c r="A48" s="8"/>
      <c r="B48" s="9"/>
      <c r="C48" s="14"/>
      <c r="D48" s="14"/>
      <c r="E48" s="14"/>
      <c r="F48" s="14"/>
      <c r="G48" s="14"/>
      <c r="H48" s="14"/>
      <c r="I48" s="14"/>
      <c r="J48" s="14"/>
      <c r="K48" s="14"/>
      <c r="L48" s="5"/>
      <c r="M48" s="42"/>
      <c r="N48" s="14"/>
      <c r="O48" s="14"/>
      <c r="P48" s="14"/>
      <c r="Q48" s="14"/>
      <c r="R48" s="14"/>
      <c r="S48" s="71"/>
      <c r="T48" s="16"/>
    </row>
  </sheetData>
  <sheetProtection/>
  <mergeCells count="93">
    <mergeCell ref="T19:T20"/>
    <mergeCell ref="V28:V29"/>
    <mergeCell ref="W28:W29"/>
    <mergeCell ref="A26:G26"/>
    <mergeCell ref="J44:K44"/>
    <mergeCell ref="E38:F38"/>
    <mergeCell ref="E39:F39"/>
    <mergeCell ref="C40:D40"/>
    <mergeCell ref="S19:S20"/>
    <mergeCell ref="A21:G21"/>
    <mergeCell ref="A22:G22"/>
    <mergeCell ref="E19:E20"/>
    <mergeCell ref="A27:A28"/>
    <mergeCell ref="B27:B28"/>
    <mergeCell ref="C27:C28"/>
    <mergeCell ref="D27:D28"/>
    <mergeCell ref="H38:M38"/>
    <mergeCell ref="H39:M39"/>
    <mergeCell ref="A42:L42"/>
    <mergeCell ref="A43:L43"/>
    <mergeCell ref="A44:I44"/>
    <mergeCell ref="A23:A24"/>
    <mergeCell ref="E35:F35"/>
    <mergeCell ref="E36:F36"/>
    <mergeCell ref="H35:M35"/>
    <mergeCell ref="H36:M36"/>
    <mergeCell ref="E32:F32"/>
    <mergeCell ref="H32:M32"/>
    <mergeCell ref="E33:F33"/>
    <mergeCell ref="H33:M33"/>
    <mergeCell ref="W23:W25"/>
    <mergeCell ref="V23:V25"/>
    <mergeCell ref="E23:E24"/>
    <mergeCell ref="B23:B24"/>
    <mergeCell ref="C23:C24"/>
    <mergeCell ref="D23:D24"/>
    <mergeCell ref="A45:I45"/>
    <mergeCell ref="J45:K45"/>
    <mergeCell ref="A46:I46"/>
    <mergeCell ref="J46:K46"/>
    <mergeCell ref="A47:I47"/>
    <mergeCell ref="J47:K47"/>
    <mergeCell ref="M11:P11"/>
    <mergeCell ref="T12:T13"/>
    <mergeCell ref="Q12:R12"/>
    <mergeCell ref="G12:G13"/>
    <mergeCell ref="L12:L13"/>
    <mergeCell ref="P12:P13"/>
    <mergeCell ref="H12:H13"/>
    <mergeCell ref="I12:I13"/>
    <mergeCell ref="J12:J13"/>
    <mergeCell ref="K12:K13"/>
    <mergeCell ref="O12:O13"/>
    <mergeCell ref="N12:N13"/>
    <mergeCell ref="S12:S13"/>
    <mergeCell ref="M12:M13"/>
    <mergeCell ref="A10:C10"/>
    <mergeCell ref="A7:S7"/>
    <mergeCell ref="A8:S8"/>
    <mergeCell ref="A9:C9"/>
    <mergeCell ref="M9:P9"/>
    <mergeCell ref="M10:P10"/>
    <mergeCell ref="A1:S1"/>
    <mergeCell ref="A2:S2"/>
    <mergeCell ref="A3:S3"/>
    <mergeCell ref="A4:S4"/>
    <mergeCell ref="A6:S6"/>
    <mergeCell ref="A5:F5"/>
    <mergeCell ref="K5:S5"/>
    <mergeCell ref="A19:A20"/>
    <mergeCell ref="D12:D13"/>
    <mergeCell ref="E12:E13"/>
    <mergeCell ref="A12:A13"/>
    <mergeCell ref="B12:B13"/>
    <mergeCell ref="C12:C13"/>
    <mergeCell ref="C19:C20"/>
    <mergeCell ref="D19:D20"/>
    <mergeCell ref="B19:B20"/>
    <mergeCell ref="F12:F13"/>
    <mergeCell ref="V14:V20"/>
    <mergeCell ref="W14:W20"/>
    <mergeCell ref="A14:A15"/>
    <mergeCell ref="B14:B15"/>
    <mergeCell ref="C14:C15"/>
    <mergeCell ref="D14:D15"/>
    <mergeCell ref="E14:E15"/>
    <mergeCell ref="S14:S15"/>
    <mergeCell ref="A16:A18"/>
    <mergeCell ref="B16:B18"/>
    <mergeCell ref="C16:C18"/>
    <mergeCell ref="D16:D18"/>
    <mergeCell ref="E16:E18"/>
    <mergeCell ref="S16:S18"/>
  </mergeCells>
  <printOptions horizontalCentered="1"/>
  <pageMargins left="0.6299212598425197" right="0.5905511811023623" top="0.6299212598425197" bottom="0.7086614173228347" header="0" footer="0"/>
  <pageSetup fitToHeight="0" fitToWidth="1" horizontalDpi="600" verticalDpi="600" orientation="landscape" scale="31" r:id="rId2"/>
  <headerFooter alignWithMargins="0">
    <oddFooter>&amp;C&amp;9Página &amp;P de &amp;N</oddFooter>
  </headerFooter>
  <rowBreaks count="2" manualBreakCount="2">
    <brk id="18" max="19" man="1"/>
    <brk id="24" max="1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DE PLANEACION-CGR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Usuario</cp:lastModifiedBy>
  <cp:lastPrinted>2021-02-01T17:58:57Z</cp:lastPrinted>
  <dcterms:created xsi:type="dcterms:W3CDTF">2003-11-14T08:59:56Z</dcterms:created>
  <dcterms:modified xsi:type="dcterms:W3CDTF">2021-02-04T20:49:26Z</dcterms:modified>
  <cp:category/>
  <cp:version/>
  <cp:contentType/>
  <cp:contentStatus/>
</cp:coreProperties>
</file>